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ranet Reports - Updated Jul 2019\"/>
    </mc:Choice>
  </mc:AlternateContent>
  <xr:revisionPtr revIDLastSave="0" documentId="13_ncr:1_{C10696BC-4485-4A30-83CE-D4ABE2B9017F}" xr6:coauthVersionLast="45" xr6:coauthVersionMax="45" xr10:uidLastSave="{00000000-0000-0000-0000-000000000000}"/>
  <bookViews>
    <workbookView xWindow="-120" yWindow="-120" windowWidth="29040" windowHeight="15840" tabRatio="876" xr2:uid="{00000000-000D-0000-FFFF-FFFF00000000}"/>
  </bookViews>
  <sheets>
    <sheet name="Aircraft Movement 2011-2019" sheetId="1" r:id="rId1"/>
    <sheet name="Changes in Aircraft Movement " sheetId="3" r:id="rId2"/>
    <sheet name="Aircraft Mvmt by Cat 2011-2019" sheetId="2" r:id="rId3"/>
    <sheet name="Aircraft Mvmt 2011-2019 Arrival" sheetId="4" r:id="rId4"/>
    <sheet name="Aircraft Mvmt 2011-2019 Dep" sheetId="5" r:id="rId5"/>
    <sheet name="Total Aircraft Mvm by IA " sheetId="6" r:id="rId6"/>
    <sheet name="Int'l Sch 2011-2019" sheetId="7" r:id="rId7"/>
    <sheet name="Int'l Non-Sch 2011-2019 " sheetId="9" r:id="rId8"/>
    <sheet name="Domestic 2011-2019" sheetId="10" r:id="rId9"/>
    <sheet name="MILITARY 2011-2019 " sheetId="11" r:id="rId10"/>
    <sheet name="PRIVATE 2011-2019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2" l="1"/>
  <c r="I6" i="11"/>
  <c r="I7" i="10"/>
  <c r="I7" i="9"/>
  <c r="I7" i="7"/>
  <c r="J5" i="6" l="1"/>
  <c r="I7" i="6"/>
  <c r="I7" i="5"/>
  <c r="I7" i="4"/>
  <c r="J9" i="2"/>
  <c r="J14" i="2"/>
  <c r="J19" i="2"/>
  <c r="J24" i="2"/>
  <c r="J29" i="2"/>
  <c r="J34" i="2"/>
  <c r="I34" i="2"/>
  <c r="I29" i="2"/>
  <c r="I24" i="2"/>
  <c r="I19" i="2"/>
  <c r="I14" i="2"/>
  <c r="I9" i="2"/>
  <c r="C39" i="3"/>
  <c r="C38" i="3"/>
  <c r="C37" i="3"/>
  <c r="C36" i="3"/>
  <c r="C35" i="3"/>
  <c r="C33" i="3"/>
  <c r="B42" i="3"/>
  <c r="C42" i="3" s="1"/>
  <c r="B41" i="3"/>
  <c r="C41" i="3" s="1"/>
  <c r="B39" i="3"/>
  <c r="B38" i="3"/>
  <c r="B37" i="3"/>
  <c r="B36" i="3"/>
  <c r="B35" i="3"/>
  <c r="B33" i="3"/>
  <c r="C25" i="3"/>
  <c r="C24" i="3"/>
  <c r="C23" i="3"/>
  <c r="C22" i="3"/>
  <c r="C21" i="3"/>
  <c r="C20" i="3"/>
  <c r="C19" i="3"/>
  <c r="C18" i="3"/>
  <c r="E18" i="3"/>
  <c r="E19" i="3"/>
  <c r="E20" i="3"/>
  <c r="E21" i="3"/>
  <c r="E22" i="3"/>
  <c r="E23" i="3"/>
  <c r="E24" i="3"/>
  <c r="E25" i="3"/>
  <c r="B18" i="3"/>
  <c r="C13" i="3"/>
  <c r="C12" i="3"/>
  <c r="C11" i="3"/>
  <c r="C10" i="3"/>
  <c r="C9" i="3"/>
  <c r="C8" i="3"/>
  <c r="C7" i="3"/>
  <c r="C6" i="3"/>
  <c r="B6" i="3"/>
  <c r="B27" i="1"/>
  <c r="B24" i="1"/>
  <c r="B15" i="1"/>
  <c r="B12" i="1"/>
  <c r="B6" i="12" l="1"/>
  <c r="B6" i="11"/>
  <c r="B7" i="10"/>
  <c r="B7" i="9"/>
  <c r="B7" i="7"/>
  <c r="C7" i="7"/>
  <c r="B7" i="6"/>
  <c r="B7" i="5"/>
  <c r="B7" i="4"/>
  <c r="B34" i="2"/>
  <c r="B29" i="2"/>
  <c r="B24" i="2"/>
  <c r="B19" i="2"/>
  <c r="B14" i="2"/>
  <c r="B9" i="2"/>
  <c r="R42" i="3"/>
  <c r="R41" i="3"/>
  <c r="R39" i="3"/>
  <c r="R38" i="3"/>
  <c r="R37" i="3"/>
  <c r="R36" i="3"/>
  <c r="R35" i="3"/>
  <c r="Q25" i="3"/>
  <c r="Q24" i="3"/>
  <c r="Q23" i="3"/>
  <c r="Q22" i="3"/>
  <c r="Q21" i="3"/>
  <c r="Q20" i="3"/>
  <c r="Q19" i="3"/>
  <c r="R18" i="3"/>
  <c r="Q13" i="3"/>
  <c r="Q12" i="3"/>
  <c r="Q11" i="3"/>
  <c r="Q10" i="3"/>
  <c r="Q9" i="3"/>
  <c r="Q8" i="3"/>
  <c r="Q7" i="3"/>
  <c r="R6" i="3"/>
  <c r="J27" i="1"/>
  <c r="J24" i="1"/>
  <c r="J15" i="1"/>
  <c r="J12" i="1"/>
  <c r="R33" i="3" l="1"/>
  <c r="P42" i="3" l="1"/>
  <c r="Q42" i="3" s="1"/>
  <c r="P41" i="3"/>
  <c r="Q41" i="3" s="1"/>
  <c r="N42" i="3"/>
  <c r="N41" i="3"/>
  <c r="O41" i="3" s="1"/>
  <c r="L42" i="3"/>
  <c r="K42" i="3" s="1"/>
  <c r="L41" i="3"/>
  <c r="J42" i="3"/>
  <c r="J41" i="3"/>
  <c r="I42" i="3"/>
  <c r="H42" i="3"/>
  <c r="H41" i="3"/>
  <c r="F42" i="3"/>
  <c r="G42" i="3" s="1"/>
  <c r="F41" i="3"/>
  <c r="G41" i="3" s="1"/>
  <c r="D42" i="3"/>
  <c r="D41" i="3"/>
  <c r="P39" i="3"/>
  <c r="Q39" i="3" s="1"/>
  <c r="P38" i="3"/>
  <c r="Q38" i="3" s="1"/>
  <c r="P37" i="3"/>
  <c r="Q37" i="3" s="1"/>
  <c r="P36" i="3"/>
  <c r="Q36" i="3" s="1"/>
  <c r="P35" i="3"/>
  <c r="Q35" i="3" s="1"/>
  <c r="N39" i="3"/>
  <c r="N38" i="3"/>
  <c r="N37" i="3"/>
  <c r="N36" i="3"/>
  <c r="N35" i="3"/>
  <c r="L39" i="3"/>
  <c r="L38" i="3"/>
  <c r="L37" i="3"/>
  <c r="M37" i="3" s="1"/>
  <c r="L36" i="3"/>
  <c r="L35" i="3"/>
  <c r="J39" i="3"/>
  <c r="K39" i="3" s="1"/>
  <c r="J38" i="3"/>
  <c r="J37" i="3"/>
  <c r="J36" i="3"/>
  <c r="J35" i="3"/>
  <c r="K35" i="3" s="1"/>
  <c r="H39" i="3"/>
  <c r="H38" i="3"/>
  <c r="H37" i="3"/>
  <c r="H36" i="3"/>
  <c r="I36" i="3" s="1"/>
  <c r="H35" i="3"/>
  <c r="F39" i="3"/>
  <c r="G39" i="3" s="1"/>
  <c r="F38" i="3"/>
  <c r="F37" i="3"/>
  <c r="F36" i="3"/>
  <c r="F35" i="3"/>
  <c r="G35" i="3" s="1"/>
  <c r="D39" i="3"/>
  <c r="D38" i="3"/>
  <c r="D37" i="3"/>
  <c r="D36" i="3"/>
  <c r="D35" i="3"/>
  <c r="O25" i="3"/>
  <c r="O24" i="3"/>
  <c r="O23" i="3"/>
  <c r="O22" i="3"/>
  <c r="O21" i="3"/>
  <c r="O20" i="3"/>
  <c r="O19" i="3"/>
  <c r="M25" i="3"/>
  <c r="M24" i="3"/>
  <c r="M23" i="3"/>
  <c r="M22" i="3"/>
  <c r="M21" i="3"/>
  <c r="M20" i="3"/>
  <c r="M19" i="3"/>
  <c r="K25" i="3"/>
  <c r="K24" i="3"/>
  <c r="K23" i="3"/>
  <c r="K22" i="3"/>
  <c r="K21" i="3"/>
  <c r="K20" i="3"/>
  <c r="K19" i="3"/>
  <c r="I25" i="3"/>
  <c r="I24" i="3"/>
  <c r="I23" i="3"/>
  <c r="I22" i="3"/>
  <c r="I21" i="3"/>
  <c r="I20" i="3"/>
  <c r="I19" i="3"/>
  <c r="G25" i="3"/>
  <c r="G24" i="3"/>
  <c r="G23" i="3"/>
  <c r="G22" i="3"/>
  <c r="G21" i="3"/>
  <c r="G20" i="3"/>
  <c r="G19" i="3"/>
  <c r="P18" i="3"/>
  <c r="Q18" i="3" s="1"/>
  <c r="N18" i="3"/>
  <c r="L18" i="3"/>
  <c r="M18" i="3" s="1"/>
  <c r="J18" i="3"/>
  <c r="H18" i="3"/>
  <c r="F18" i="3"/>
  <c r="D18" i="3"/>
  <c r="O13" i="3"/>
  <c r="O12" i="3"/>
  <c r="O11" i="3"/>
  <c r="O10" i="3"/>
  <c r="O9" i="3"/>
  <c r="O8" i="3"/>
  <c r="O7" i="3"/>
  <c r="M13" i="3"/>
  <c r="M12" i="3"/>
  <c r="M11" i="3"/>
  <c r="M10" i="3"/>
  <c r="M9" i="3"/>
  <c r="M8" i="3"/>
  <c r="M7" i="3"/>
  <c r="K13" i="3"/>
  <c r="K12" i="3"/>
  <c r="K11" i="3"/>
  <c r="K10" i="3"/>
  <c r="K9" i="3"/>
  <c r="K8" i="3"/>
  <c r="K7" i="3"/>
  <c r="I13" i="3"/>
  <c r="I12" i="3"/>
  <c r="I11" i="3"/>
  <c r="I10" i="3"/>
  <c r="I9" i="3"/>
  <c r="I7" i="3"/>
  <c r="G13" i="3"/>
  <c r="G12" i="3"/>
  <c r="G11" i="3"/>
  <c r="G10" i="3"/>
  <c r="G9" i="3"/>
  <c r="G8" i="3"/>
  <c r="G7" i="3"/>
  <c r="E13" i="3"/>
  <c r="E12" i="3"/>
  <c r="E11" i="3"/>
  <c r="E10" i="3"/>
  <c r="E9" i="3"/>
  <c r="E8" i="3"/>
  <c r="E7" i="3"/>
  <c r="P6" i="3"/>
  <c r="N6" i="3"/>
  <c r="O6" i="3" s="1"/>
  <c r="L6" i="3"/>
  <c r="L33" i="3" s="1"/>
  <c r="J6" i="3"/>
  <c r="I6" i="3" s="1"/>
  <c r="H6" i="3"/>
  <c r="H33" i="3" s="1"/>
  <c r="F6" i="3"/>
  <c r="G6" i="3" s="1"/>
  <c r="D6" i="3"/>
  <c r="E6" i="3" s="1"/>
  <c r="P33" i="3" l="1"/>
  <c r="Q33" i="3" s="1"/>
  <c r="Q6" i="3"/>
  <c r="F33" i="3"/>
  <c r="G38" i="3"/>
  <c r="I37" i="3"/>
  <c r="E37" i="3"/>
  <c r="E41" i="3"/>
  <c r="O42" i="3"/>
  <c r="I33" i="3"/>
  <c r="G18" i="3"/>
  <c r="O18" i="3"/>
  <c r="M36" i="3"/>
  <c r="N33" i="3"/>
  <c r="O33" i="3" s="1"/>
  <c r="O38" i="3"/>
  <c r="E42" i="3"/>
  <c r="M41" i="3"/>
  <c r="K18" i="3"/>
  <c r="J33" i="3"/>
  <c r="K38" i="3"/>
  <c r="O35" i="3"/>
  <c r="O39" i="3"/>
  <c r="K33" i="3"/>
  <c r="I18" i="3"/>
  <c r="K41" i="3"/>
  <c r="K6" i="3"/>
  <c r="M6" i="3"/>
  <c r="E36" i="3"/>
  <c r="I38" i="3"/>
  <c r="K36" i="3"/>
  <c r="M38" i="3"/>
  <c r="O36" i="3"/>
  <c r="I41" i="3"/>
  <c r="M42" i="3"/>
  <c r="G33" i="3"/>
  <c r="D33" i="3"/>
  <c r="E33" i="3" s="1"/>
  <c r="E35" i="3"/>
  <c r="G37" i="3"/>
  <c r="I35" i="3"/>
  <c r="I39" i="3"/>
  <c r="K37" i="3"/>
  <c r="M35" i="3"/>
  <c r="M39" i="3"/>
  <c r="O37" i="3"/>
  <c r="G36" i="3"/>
  <c r="E38" i="3"/>
  <c r="E39" i="3"/>
  <c r="M33" i="3" l="1"/>
  <c r="C6" i="12"/>
  <c r="D6" i="12"/>
  <c r="J6" i="12"/>
  <c r="H6" i="12"/>
  <c r="G6" i="12"/>
  <c r="F6" i="12"/>
  <c r="E6" i="12"/>
  <c r="J6" i="11"/>
  <c r="H6" i="11"/>
  <c r="G6" i="11"/>
  <c r="F6" i="11"/>
  <c r="E6" i="11"/>
  <c r="D6" i="11"/>
  <c r="C6" i="11"/>
  <c r="J7" i="10"/>
  <c r="H7" i="10"/>
  <c r="G7" i="10"/>
  <c r="F7" i="10"/>
  <c r="E7" i="10"/>
  <c r="D7" i="10"/>
  <c r="C7" i="10"/>
  <c r="J7" i="9"/>
  <c r="H7" i="9"/>
  <c r="G7" i="9"/>
  <c r="F7" i="9"/>
  <c r="E7" i="9"/>
  <c r="D7" i="9"/>
  <c r="C7" i="9"/>
  <c r="J7" i="7"/>
  <c r="H7" i="7"/>
  <c r="G7" i="7"/>
  <c r="F7" i="7"/>
  <c r="E7" i="7"/>
  <c r="D7" i="7"/>
  <c r="C7" i="6"/>
  <c r="D7" i="6"/>
  <c r="E7" i="6"/>
  <c r="F7" i="6"/>
  <c r="G7" i="6"/>
  <c r="H7" i="6"/>
  <c r="J7" i="6"/>
  <c r="G34" i="2"/>
  <c r="H34" i="2"/>
  <c r="G29" i="2"/>
  <c r="H29" i="2"/>
  <c r="G24" i="2"/>
  <c r="H24" i="2"/>
  <c r="G19" i="2"/>
  <c r="H19" i="2"/>
  <c r="G14" i="2"/>
  <c r="H14" i="2"/>
  <c r="E9" i="2"/>
  <c r="F9" i="2"/>
  <c r="G9" i="2"/>
  <c r="H9" i="2"/>
  <c r="C12" i="1"/>
  <c r="C9" i="2"/>
  <c r="D9" i="2"/>
  <c r="C19" i="2"/>
  <c r="D19" i="2"/>
  <c r="E19" i="2"/>
  <c r="F19" i="2"/>
  <c r="J7" i="5" l="1"/>
  <c r="H7" i="5"/>
  <c r="G7" i="5"/>
  <c r="F7" i="5"/>
  <c r="E7" i="5"/>
  <c r="D7" i="5"/>
  <c r="C7" i="5"/>
  <c r="J7" i="4"/>
  <c r="H7" i="4"/>
  <c r="G7" i="4"/>
  <c r="F7" i="4"/>
  <c r="E7" i="4"/>
  <c r="D7" i="4"/>
  <c r="C7" i="4"/>
  <c r="F34" i="2" l="1"/>
  <c r="E34" i="2"/>
  <c r="D34" i="2"/>
  <c r="C34" i="2"/>
  <c r="F29" i="2"/>
  <c r="E29" i="2"/>
  <c r="D29" i="2"/>
  <c r="C29" i="2"/>
  <c r="F24" i="2"/>
  <c r="E24" i="2"/>
  <c r="D24" i="2"/>
  <c r="C24" i="2"/>
  <c r="F14" i="2"/>
  <c r="E14" i="2"/>
  <c r="D14" i="2"/>
  <c r="C14" i="2"/>
  <c r="C27" i="1" l="1"/>
  <c r="D27" i="1"/>
  <c r="E27" i="1"/>
  <c r="C24" i="1"/>
  <c r="D24" i="1"/>
  <c r="E24" i="1"/>
  <c r="C15" i="1"/>
  <c r="D15" i="1"/>
  <c r="E15" i="1"/>
  <c r="D12" i="1"/>
  <c r="E12" i="1"/>
  <c r="F27" i="1"/>
  <c r="G27" i="1"/>
  <c r="H27" i="1"/>
  <c r="I27" i="1"/>
  <c r="F24" i="1"/>
  <c r="G24" i="1"/>
  <c r="H24" i="1"/>
  <c r="I24" i="1"/>
  <c r="F15" i="1"/>
  <c r="G15" i="1"/>
  <c r="H15" i="1"/>
  <c r="I15" i="1"/>
  <c r="F12" i="1"/>
  <c r="G12" i="1"/>
  <c r="H12" i="1"/>
  <c r="I12" i="1"/>
</calcChain>
</file>

<file path=xl/sharedStrings.xml><?xml version="1.0" encoding="utf-8"?>
<sst xmlns="http://schemas.openxmlformats.org/spreadsheetml/2006/main" count="144" uniqueCount="46">
  <si>
    <t>Int'l Sched. Comm.</t>
  </si>
  <si>
    <t>Int'l Non-Sched. Comm.</t>
  </si>
  <si>
    <t>Domestic Commercial</t>
  </si>
  <si>
    <t>Military</t>
  </si>
  <si>
    <t>Private</t>
  </si>
  <si>
    <t>Total Movement</t>
  </si>
  <si>
    <t>Total Arrivals</t>
  </si>
  <si>
    <t>Total Departures</t>
  </si>
  <si>
    <t>Total Movements</t>
  </si>
  <si>
    <t>MONTEGO BAY/Sangster Int'l</t>
  </si>
  <si>
    <t xml:space="preserve">CATEGORY </t>
  </si>
  <si>
    <t xml:space="preserve">TOTAL AIRCRAFT MOVEMENT ANNUAL STATISTICS </t>
  </si>
  <si>
    <t>KINGSTON/ NORMAN MANLEY INT'L AIRPORT</t>
  </si>
  <si>
    <t>TOTAL MOVEMENT</t>
  </si>
  <si>
    <t>NMIA</t>
  </si>
  <si>
    <t>SIA</t>
  </si>
  <si>
    <t>TOTAL</t>
  </si>
  <si>
    <t>INTERNATIONAL SCHEDULED</t>
  </si>
  <si>
    <t>INTERNATIONAL NON-SCHEDULED</t>
  </si>
  <si>
    <t>DOMESTIC COMMERCIAL</t>
  </si>
  <si>
    <t>MILITARY</t>
  </si>
  <si>
    <t>PRIVATE</t>
  </si>
  <si>
    <t xml:space="preserve">INTERNATIONAL AIRPORT BY CATEGORY </t>
  </si>
  <si>
    <t>NMIA &amp; SIA</t>
  </si>
  <si>
    <t>TOTAL MOVEMENTS</t>
  </si>
  <si>
    <t xml:space="preserve">CHANGES IN AIRCRAFT MOVEMENTS - SIA &amp; NMIA </t>
  </si>
  <si>
    <t>Total Movement SIA &amp; NMIA</t>
  </si>
  <si>
    <t>GRAND TOTAL MOVEMENTS</t>
  </si>
  <si>
    <t xml:space="preserve">INTERNATIONAL AIRPORTS CHANGES IN AIRCRAFT MOVEMENTS </t>
  </si>
  <si>
    <t>AIRCRAFT DEPARTURES</t>
  </si>
  <si>
    <t>AIRCRAFT ARRIVALS</t>
  </si>
  <si>
    <t>TOTAL AIRCRAFT ARRIVALS &amp; DEPARTURES</t>
  </si>
  <si>
    <t>DOMESTIC AIRCRAFT</t>
  </si>
  <si>
    <t>MILITARY AIRCRAFT</t>
  </si>
  <si>
    <t>PRIVATE AIRCRAFT</t>
  </si>
  <si>
    <t>%Change 
2012/11</t>
  </si>
  <si>
    <t>%Change 
2013/12</t>
  </si>
  <si>
    <t>%Change 
2014/13</t>
  </si>
  <si>
    <t>%Change 
2015/14</t>
  </si>
  <si>
    <t>%Change 
2016/15</t>
  </si>
  <si>
    <t>%Change 
2018/2017</t>
  </si>
  <si>
    <t>%Change 
2017/16</t>
  </si>
  <si>
    <t xml:space="preserve">TOTAL </t>
  </si>
  <si>
    <t>2011-2019</t>
  </si>
  <si>
    <t>%Change 2019/18</t>
  </si>
  <si>
    <t>AIRCRAFT MOVEMENT (2011-2019)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</si>
</sst>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J$&quot;* #,##0.00_-;\-&quot;J$&quot;* #,##0.00_-;_-&quot;J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Arial"/>
      <family val="2"/>
    </font>
    <font>
      <b/>
      <u val="doubleAccounting"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16" fillId="0" borderId="0" xfId="0" applyFont="1"/>
    <xf numFmtId="0" fontId="0" fillId="0" borderId="0" xfId="0" applyFill="1"/>
    <xf numFmtId="0" fontId="18" fillId="0" borderId="0" xfId="0" applyFont="1"/>
    <xf numFmtId="0" fontId="19" fillId="0" borderId="13" xfId="0" applyFont="1" applyFill="1" applyBorder="1"/>
    <xf numFmtId="0" fontId="19" fillId="0" borderId="18" xfId="0" applyFont="1" applyFill="1" applyBorder="1"/>
    <xf numFmtId="0" fontId="21" fillId="0" borderId="0" xfId="0" applyFont="1"/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1" fillId="0" borderId="0" xfId="0" applyFont="1" applyBorder="1"/>
    <xf numFmtId="164" fontId="20" fillId="0" borderId="0" xfId="1" applyNumberFormat="1" applyFont="1" applyBorder="1"/>
    <xf numFmtId="164" fontId="20" fillId="0" borderId="19" xfId="1" applyNumberFormat="1" applyFont="1" applyBorder="1"/>
    <xf numFmtId="0" fontId="19" fillId="33" borderId="15" xfId="0" applyFont="1" applyFill="1" applyBorder="1" applyAlignment="1">
      <alignment horizontal="center"/>
    </xf>
    <xf numFmtId="0" fontId="19" fillId="0" borderId="29" xfId="0" applyFont="1" applyFill="1" applyBorder="1"/>
    <xf numFmtId="0" fontId="19" fillId="0" borderId="30" xfId="0" applyFont="1" applyFill="1" applyBorder="1"/>
    <xf numFmtId="0" fontId="22" fillId="0" borderId="18" xfId="0" applyFont="1" applyBorder="1"/>
    <xf numFmtId="0" fontId="20" fillId="0" borderId="18" xfId="0" applyFont="1" applyBorder="1"/>
    <xf numFmtId="164" fontId="20" fillId="0" borderId="0" xfId="1" applyNumberFormat="1" applyFont="1" applyBorder="1" applyAlignment="1">
      <alignment horizontal="right"/>
    </xf>
    <xf numFmtId="0" fontId="19" fillId="0" borderId="18" xfId="0" applyFont="1" applyBorder="1"/>
    <xf numFmtId="164" fontId="19" fillId="0" borderId="0" xfId="1" applyNumberFormat="1" applyFont="1" applyBorder="1"/>
    <xf numFmtId="164" fontId="19" fillId="0" borderId="14" xfId="1" applyNumberFormat="1" applyFont="1" applyFill="1" applyBorder="1"/>
    <xf numFmtId="0" fontId="0" fillId="0" borderId="0" xfId="0" applyFont="1"/>
    <xf numFmtId="0" fontId="18" fillId="34" borderId="0" xfId="0" applyFont="1" applyFill="1"/>
    <xf numFmtId="0" fontId="19" fillId="34" borderId="15" xfId="0" applyFont="1" applyFill="1" applyBorder="1" applyAlignment="1">
      <alignment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165" fontId="20" fillId="0" borderId="0" xfId="2" applyNumberFormat="1" applyFont="1" applyFill="1" applyBorder="1" applyAlignment="1">
      <alignment horizontal="right"/>
    </xf>
    <xf numFmtId="0" fontId="20" fillId="0" borderId="31" xfId="0" applyFont="1" applyBorder="1"/>
    <xf numFmtId="164" fontId="20" fillId="0" borderId="32" xfId="1" applyNumberFormat="1" applyFont="1" applyBorder="1" applyAlignment="1">
      <alignment horizontal="right"/>
    </xf>
    <xf numFmtId="165" fontId="20" fillId="0" borderId="32" xfId="2" applyNumberFormat="1" applyFont="1" applyBorder="1" applyAlignment="1">
      <alignment horizontal="right"/>
    </xf>
    <xf numFmtId="9" fontId="20" fillId="0" borderId="0" xfId="2" applyNumberFormat="1" applyFont="1" applyBorder="1" applyAlignment="1">
      <alignment horizontal="right"/>
    </xf>
    <xf numFmtId="165" fontId="20" fillId="0" borderId="0" xfId="2" applyNumberFormat="1" applyFont="1" applyBorder="1" applyAlignment="1">
      <alignment horizontal="right"/>
    </xf>
    <xf numFmtId="0" fontId="20" fillId="0" borderId="33" xfId="0" applyFont="1" applyBorder="1"/>
    <xf numFmtId="164" fontId="20" fillId="0" borderId="34" xfId="1" applyNumberFormat="1" applyFont="1" applyBorder="1" applyAlignment="1">
      <alignment horizontal="right"/>
    </xf>
    <xf numFmtId="165" fontId="20" fillId="0" borderId="34" xfId="2" applyNumberFormat="1" applyFont="1" applyBorder="1" applyAlignment="1">
      <alignment horizontal="right"/>
    </xf>
    <xf numFmtId="165" fontId="19" fillId="0" borderId="0" xfId="2" applyNumberFormat="1" applyFont="1" applyBorder="1"/>
    <xf numFmtId="165" fontId="19" fillId="0" borderId="14" xfId="2" applyNumberFormat="1" applyFont="1" applyFill="1" applyBorder="1"/>
    <xf numFmtId="0" fontId="19" fillId="0" borderId="0" xfId="0" applyFont="1" applyBorder="1"/>
    <xf numFmtId="0" fontId="19" fillId="0" borderId="0" xfId="0" applyFont="1" applyFill="1" applyBorder="1"/>
    <xf numFmtId="164" fontId="25" fillId="0" borderId="0" xfId="1" applyNumberFormat="1" applyFont="1" applyFill="1" applyBorder="1" applyAlignment="1">
      <alignment horizontal="center"/>
    </xf>
    <xf numFmtId="0" fontId="20" fillId="0" borderId="0" xfId="0" applyFont="1" applyBorder="1"/>
    <xf numFmtId="0" fontId="26" fillId="33" borderId="16" xfId="0" applyFont="1" applyFill="1" applyBorder="1" applyAlignment="1">
      <alignment horizontal="center"/>
    </xf>
    <xf numFmtId="164" fontId="27" fillId="0" borderId="0" xfId="1" applyNumberFormat="1" applyFont="1" applyBorder="1"/>
    <xf numFmtId="164" fontId="28" fillId="0" borderId="0" xfId="1" applyNumberFormat="1" applyFont="1" applyBorder="1" applyAlignment="1">
      <alignment horizontal="right"/>
    </xf>
    <xf numFmtId="164" fontId="26" fillId="33" borderId="10" xfId="1" applyNumberFormat="1" applyFont="1" applyFill="1" applyBorder="1" applyAlignment="1">
      <alignment horizontal="center"/>
    </xf>
    <xf numFmtId="164" fontId="26" fillId="0" borderId="0" xfId="1" applyNumberFormat="1" applyFont="1" applyBorder="1"/>
    <xf numFmtId="164" fontId="26" fillId="0" borderId="14" xfId="1" applyNumberFormat="1" applyFont="1" applyFill="1" applyBorder="1"/>
    <xf numFmtId="164" fontId="26" fillId="33" borderId="24" xfId="1" applyNumberFormat="1" applyFont="1" applyFill="1" applyBorder="1" applyAlignment="1">
      <alignment horizontal="center"/>
    </xf>
    <xf numFmtId="0" fontId="27" fillId="0" borderId="0" xfId="0" applyFont="1"/>
    <xf numFmtId="0" fontId="26" fillId="33" borderId="17" xfId="0" applyFont="1" applyFill="1" applyBorder="1" applyAlignment="1">
      <alignment horizontal="center"/>
    </xf>
    <xf numFmtId="164" fontId="27" fillId="0" borderId="19" xfId="1" applyNumberFormat="1" applyFont="1" applyBorder="1"/>
    <xf numFmtId="164" fontId="28" fillId="0" borderId="19" xfId="1" applyNumberFormat="1" applyFont="1" applyBorder="1" applyAlignment="1">
      <alignment horizontal="right"/>
    </xf>
    <xf numFmtId="164" fontId="26" fillId="33" borderId="21" xfId="1" applyNumberFormat="1" applyFont="1" applyFill="1" applyBorder="1" applyAlignment="1">
      <alignment horizontal="center"/>
    </xf>
    <xf numFmtId="164" fontId="26" fillId="0" borderId="19" xfId="1" applyNumberFormat="1" applyFont="1" applyBorder="1"/>
    <xf numFmtId="164" fontId="26" fillId="0" borderId="22" xfId="1" applyNumberFormat="1" applyFont="1" applyFill="1" applyBorder="1"/>
    <xf numFmtId="164" fontId="26" fillId="33" borderId="25" xfId="1" applyNumberFormat="1" applyFont="1" applyFill="1" applyBorder="1" applyAlignment="1">
      <alignment horizontal="center"/>
    </xf>
    <xf numFmtId="0" fontId="27" fillId="0" borderId="0" xfId="0" applyFont="1" applyBorder="1"/>
    <xf numFmtId="0" fontId="27" fillId="0" borderId="19" xfId="0" applyFont="1" applyBorder="1"/>
    <xf numFmtId="44" fontId="0" fillId="0" borderId="0" xfId="44" applyFont="1"/>
    <xf numFmtId="164" fontId="18" fillId="0" borderId="14" xfId="1" applyNumberFormat="1" applyFont="1" applyBorder="1"/>
    <xf numFmtId="164" fontId="18" fillId="0" borderId="22" xfId="1" applyNumberFormat="1" applyFont="1" applyBorder="1"/>
    <xf numFmtId="0" fontId="26" fillId="33" borderId="15" xfId="0" applyFont="1" applyFill="1" applyBorder="1" applyAlignment="1">
      <alignment horizontal="center"/>
    </xf>
    <xf numFmtId="0" fontId="26" fillId="0" borderId="29" xfId="0" applyFont="1" applyFill="1" applyBorder="1"/>
    <xf numFmtId="164" fontId="28" fillId="0" borderId="0" xfId="1" applyNumberFormat="1" applyFont="1" applyBorder="1"/>
    <xf numFmtId="164" fontId="28" fillId="0" borderId="19" xfId="1" applyNumberFormat="1" applyFont="1" applyBorder="1"/>
    <xf numFmtId="0" fontId="26" fillId="0" borderId="30" xfId="0" applyFont="1" applyFill="1" applyBorder="1"/>
    <xf numFmtId="164" fontId="29" fillId="0" borderId="14" xfId="1" applyNumberFormat="1" applyFont="1" applyBorder="1"/>
    <xf numFmtId="164" fontId="29" fillId="0" borderId="22" xfId="1" applyNumberFormat="1" applyFont="1" applyBorder="1"/>
    <xf numFmtId="164" fontId="0" fillId="0" borderId="0" xfId="0" applyNumberFormat="1"/>
    <xf numFmtId="0" fontId="29" fillId="0" borderId="11" xfId="0" applyFont="1" applyBorder="1"/>
    <xf numFmtId="0" fontId="27" fillId="0" borderId="12" xfId="0" applyFont="1" applyBorder="1"/>
    <xf numFmtId="0" fontId="27" fillId="0" borderId="27" xfId="0" applyFont="1" applyBorder="1"/>
    <xf numFmtId="0" fontId="27" fillId="0" borderId="18" xfId="0" applyFont="1" applyBorder="1"/>
    <xf numFmtId="0" fontId="29" fillId="0" borderId="0" xfId="0" applyFont="1" applyBorder="1"/>
    <xf numFmtId="0" fontId="29" fillId="0" borderId="19" xfId="0" applyFont="1" applyBorder="1"/>
    <xf numFmtId="164" fontId="29" fillId="35" borderId="26" xfId="1" applyNumberFormat="1" applyFont="1" applyFill="1" applyBorder="1"/>
    <xf numFmtId="164" fontId="29" fillId="35" borderId="28" xfId="1" applyNumberFormat="1" applyFont="1" applyFill="1" applyBorder="1"/>
    <xf numFmtId="0" fontId="29" fillId="0" borderId="18" xfId="0" applyFont="1" applyBorder="1"/>
    <xf numFmtId="3" fontId="27" fillId="0" borderId="0" xfId="0" applyNumberFormat="1" applyFont="1" applyBorder="1"/>
    <xf numFmtId="3" fontId="27" fillId="0" borderId="19" xfId="0" applyNumberFormat="1" applyFont="1" applyBorder="1"/>
    <xf numFmtId="3" fontId="29" fillId="35" borderId="26" xfId="0" applyNumberFormat="1" applyFont="1" applyFill="1" applyBorder="1"/>
    <xf numFmtId="3" fontId="29" fillId="35" borderId="28" xfId="0" applyNumberFormat="1" applyFont="1" applyFill="1" applyBorder="1"/>
    <xf numFmtId="44" fontId="29" fillId="0" borderId="18" xfId="44" applyFont="1" applyBorder="1"/>
    <xf numFmtId="44" fontId="27" fillId="0" borderId="0" xfId="44" applyFont="1" applyBorder="1"/>
    <xf numFmtId="44" fontId="27" fillId="0" borderId="19" xfId="44" applyFont="1" applyBorder="1"/>
    <xf numFmtId="0" fontId="27" fillId="0" borderId="13" xfId="0" applyFont="1" applyBorder="1"/>
    <xf numFmtId="3" fontId="29" fillId="35" borderId="14" xfId="0" applyNumberFormat="1" applyFont="1" applyFill="1" applyBorder="1"/>
    <xf numFmtId="3" fontId="29" fillId="35" borderId="22" xfId="0" applyNumberFormat="1" applyFont="1" applyFill="1" applyBorder="1"/>
    <xf numFmtId="0" fontId="26" fillId="33" borderId="15" xfId="0" applyFont="1" applyFill="1" applyBorder="1"/>
    <xf numFmtId="0" fontId="28" fillId="0" borderId="18" xfId="0" applyFont="1" applyBorder="1"/>
    <xf numFmtId="0" fontId="26" fillId="33" borderId="20" xfId="0" applyFont="1" applyFill="1" applyBorder="1"/>
    <xf numFmtId="0" fontId="26" fillId="0" borderId="18" xfId="0" applyFont="1" applyBorder="1"/>
    <xf numFmtId="0" fontId="26" fillId="0" borderId="13" xfId="0" applyFont="1" applyFill="1" applyBorder="1"/>
    <xf numFmtId="0" fontId="26" fillId="33" borderId="23" xfId="0" applyFont="1" applyFill="1" applyBorder="1"/>
    <xf numFmtId="0" fontId="26" fillId="0" borderId="18" xfId="0" applyFont="1" applyFill="1" applyBorder="1"/>
    <xf numFmtId="164" fontId="28" fillId="0" borderId="0" xfId="1" applyNumberFormat="1" applyFont="1" applyFill="1" applyBorder="1" applyAlignment="1">
      <alignment horizontal="center"/>
    </xf>
    <xf numFmtId="164" fontId="28" fillId="0" borderId="19" xfId="1" applyNumberFormat="1" applyFont="1" applyFill="1" applyBorder="1" applyAlignment="1">
      <alignment horizontal="center"/>
    </xf>
    <xf numFmtId="3" fontId="29" fillId="35" borderId="13" xfId="0" applyNumberFormat="1" applyFont="1" applyFill="1" applyBorder="1"/>
    <xf numFmtId="0" fontId="30" fillId="0" borderId="0" xfId="0" applyFont="1" applyBorder="1" applyAlignment="1">
      <alignment horizontal="center"/>
    </xf>
    <xf numFmtId="0" fontId="19" fillId="34" borderId="16" xfId="0" applyFont="1" applyFill="1" applyBorder="1" applyAlignment="1">
      <alignment vertical="center"/>
    </xf>
    <xf numFmtId="164" fontId="19" fillId="0" borderId="35" xfId="0" applyNumberFormat="1" applyFont="1" applyFill="1" applyBorder="1" applyAlignment="1">
      <alignment horizontal="left"/>
    </xf>
    <xf numFmtId="164" fontId="20" fillId="0" borderId="32" xfId="1" applyNumberFormat="1" applyFont="1" applyBorder="1"/>
    <xf numFmtId="0" fontId="19" fillId="0" borderId="31" xfId="0" applyFont="1" applyBorder="1"/>
    <xf numFmtId="164" fontId="26" fillId="0" borderId="32" xfId="1" applyNumberFormat="1" applyFont="1" applyBorder="1"/>
    <xf numFmtId="165" fontId="19" fillId="0" borderId="32" xfId="2" applyNumberFormat="1" applyFont="1" applyBorder="1"/>
    <xf numFmtId="164" fontId="19" fillId="0" borderId="32" xfId="1" applyNumberFormat="1" applyFont="1" applyBorder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4" xfId="0" applyFont="1" applyBorder="1" applyAlignment="1">
      <alignment horizont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0000"/>
      <color rgb="FF76A5B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AIRCRAFT</a:t>
            </a:r>
            <a:r>
              <a:rPr lang="en-JM" sz="1200" u="sng" baseline="0"/>
              <a:t> MOVEMENT (2011-2019)</a:t>
            </a:r>
          </a:p>
          <a:p>
            <a:pPr>
              <a:defRPr/>
            </a:pPr>
            <a:r>
              <a:rPr lang="en-JM" sz="1200" u="sng" baseline="0"/>
              <a:t>ARRIVALS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'Aircraft Mvmt 2011-2019 Arrival'!$A$5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'Aircraft Mvmt 2011-2019 Arrival'!$B$4:$J$4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'Aircraft Mvmt 2011-2019 Arrival'!$B$5:$J$5</c:f>
              <c:numCache>
                <c:formatCode>_-* #,##0_-;\-* #,##0_-;_-* "-"??_-;_-@_-</c:formatCode>
                <c:ptCount val="9"/>
                <c:pt idx="0">
                  <c:v>11599</c:v>
                </c:pt>
                <c:pt idx="1">
                  <c:v>12313</c:v>
                </c:pt>
                <c:pt idx="2">
                  <c:v>11293</c:v>
                </c:pt>
                <c:pt idx="3">
                  <c:v>11981</c:v>
                </c:pt>
                <c:pt idx="4">
                  <c:v>12027</c:v>
                </c:pt>
                <c:pt idx="5">
                  <c:v>11698</c:v>
                </c:pt>
                <c:pt idx="6">
                  <c:v>11826</c:v>
                </c:pt>
                <c:pt idx="7">
                  <c:v>13343</c:v>
                </c:pt>
                <c:pt idx="8">
                  <c:v>14979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3-4602-9002-024F7081B84E}"/>
            </c:ext>
          </c:extLst>
        </c:ser>
        <c:ser>
          <c:idx val="1"/>
          <c:order val="1"/>
          <c:tx>
            <c:strRef>
              <c:f>'Aircraft Mvmt 2011-2019 Arrival'!$A$6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'Aircraft Mvmt 2011-2019 Arrival'!$B$4:$J$4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'Aircraft Mvmt 2011-2019 Arrival'!$B$6:$J$6</c:f>
              <c:numCache>
                <c:formatCode>_-* #,##0_-;\-* #,##0_-;_-* "-"??_-;_-@_-</c:formatCode>
                <c:ptCount val="9"/>
                <c:pt idx="0">
                  <c:v>20034</c:v>
                </c:pt>
                <c:pt idx="1">
                  <c:v>20335</c:v>
                </c:pt>
                <c:pt idx="2">
                  <c:v>19867</c:v>
                </c:pt>
                <c:pt idx="3">
                  <c:v>20569</c:v>
                </c:pt>
                <c:pt idx="4">
                  <c:v>21273</c:v>
                </c:pt>
                <c:pt idx="5">
                  <c:v>20713</c:v>
                </c:pt>
                <c:pt idx="6">
                  <c:v>20786</c:v>
                </c:pt>
                <c:pt idx="7">
                  <c:v>20892</c:v>
                </c:pt>
                <c:pt idx="8">
                  <c:v>21380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3-4602-9002-024F7081B84E}"/>
            </c:ext>
          </c:extLst>
        </c:ser>
        <c:ser>
          <c:idx val="2"/>
          <c:order val="2"/>
          <c:tx>
            <c:strRef>
              <c:f>'Aircraft Mvmt 2011-2019 Arrival'!$A$7</c:f>
              <c:strCache>
                <c:ptCount val="1"/>
                <c:pt idx="0">
                  <c:v>TOTAL </c:v>
                </c:pt>
              </c:strCache>
            </c:strRef>
          </c:tx>
          <c:marker>
            <c:spPr>
              <a:solidFill>
                <a:srgbClr val="FFFF00"/>
              </a:solidFill>
            </c:spPr>
          </c:marker>
          <c:cat>
            <c:numRef>
              <c:f>'Aircraft Mvmt 2011-2019 Arrival'!$B$4:$J$4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'Aircraft Mvmt 2011-2019 Arrival'!$B$7:$J$7</c:f>
              <c:numCache>
                <c:formatCode>_-* #,##0_-;\-* #,##0_-;_-* "-"??_-;_-@_-</c:formatCode>
                <c:ptCount val="9"/>
                <c:pt idx="0">
                  <c:v>31633</c:v>
                </c:pt>
                <c:pt idx="1">
                  <c:v>32648</c:v>
                </c:pt>
                <c:pt idx="2">
                  <c:v>31160</c:v>
                </c:pt>
                <c:pt idx="3">
                  <c:v>32550</c:v>
                </c:pt>
                <c:pt idx="4">
                  <c:v>33300</c:v>
                </c:pt>
                <c:pt idx="5">
                  <c:v>32411</c:v>
                </c:pt>
                <c:pt idx="6">
                  <c:v>32612</c:v>
                </c:pt>
                <c:pt idx="7">
                  <c:v>34235</c:v>
                </c:pt>
                <c:pt idx="8">
                  <c:v>36359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03-4602-9002-024F7081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78560"/>
        <c:axId val="125797504"/>
      </c:lineChart>
      <c:catAx>
        <c:axId val="12577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797504"/>
        <c:crosses val="autoZero"/>
        <c:auto val="1"/>
        <c:lblAlgn val="ctr"/>
        <c:lblOffset val="100"/>
        <c:noMultiLvlLbl val="0"/>
      </c:catAx>
      <c:valAx>
        <c:axId val="1257975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5778560"/>
        <c:crosses val="autoZero"/>
        <c:crossBetween val="between"/>
      </c:valAx>
      <c:spPr>
        <a:gradFill>
          <a:gsLst>
            <a:gs pos="0">
              <a:srgbClr val="5E9EFF"/>
            </a:gs>
            <a:gs pos="39999">
              <a:srgbClr val="85C2FF"/>
            </a:gs>
            <a:gs pos="100000">
              <a:schemeClr val="tx2">
                <a:lumMod val="0"/>
                <a:lumOff val="100000"/>
                <a:alpha val="0"/>
              </a:schemeClr>
            </a:gs>
            <a:gs pos="100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AIRCRAFT</a:t>
            </a:r>
            <a:r>
              <a:rPr lang="en-JM" sz="1200" u="sng" baseline="0"/>
              <a:t> MOVEMENT (2012-2019)</a:t>
            </a:r>
          </a:p>
          <a:p>
            <a:pPr>
              <a:defRPr/>
            </a:pPr>
            <a:r>
              <a:rPr lang="en-JM" sz="1200" u="sng" baseline="0"/>
              <a:t>DEPARTURES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'Aircraft Mvmt 2011-2019 Dep'!$A$5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'Aircraft Mvmt 2011-2019 Dep'!$B$4:$J$4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'Aircraft Mvmt 2011-2019 Dep'!$B$5:$J$5</c:f>
              <c:numCache>
                <c:formatCode>_-* #,##0_-;\-* #,##0_-;_-* "-"??_-;_-@_-</c:formatCode>
                <c:ptCount val="9"/>
                <c:pt idx="0">
                  <c:v>11564</c:v>
                </c:pt>
                <c:pt idx="1">
                  <c:v>12232</c:v>
                </c:pt>
                <c:pt idx="2">
                  <c:v>11224</c:v>
                </c:pt>
                <c:pt idx="3">
                  <c:v>11874</c:v>
                </c:pt>
                <c:pt idx="4">
                  <c:v>11998</c:v>
                </c:pt>
                <c:pt idx="5">
                  <c:v>11644</c:v>
                </c:pt>
                <c:pt idx="6">
                  <c:v>11796</c:v>
                </c:pt>
                <c:pt idx="7">
                  <c:v>13304</c:v>
                </c:pt>
                <c:pt idx="8">
                  <c:v>14769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7-40FB-B4E2-7CEFEBB9C267}"/>
            </c:ext>
          </c:extLst>
        </c:ser>
        <c:ser>
          <c:idx val="1"/>
          <c:order val="1"/>
          <c:tx>
            <c:strRef>
              <c:f>'Aircraft Mvmt 2011-2019 Dep'!$A$6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'Aircraft Mvmt 2011-2019 Dep'!$B$4:$J$4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'Aircraft Mvmt 2011-2019 Dep'!$B$6:$J$6</c:f>
              <c:numCache>
                <c:formatCode>_-* #,##0_-;\-* #,##0_-;_-* "-"??_-;_-@_-</c:formatCode>
                <c:ptCount val="9"/>
                <c:pt idx="0">
                  <c:v>20033</c:v>
                </c:pt>
                <c:pt idx="1">
                  <c:v>20351</c:v>
                </c:pt>
                <c:pt idx="2">
                  <c:v>19875</c:v>
                </c:pt>
                <c:pt idx="3">
                  <c:v>20564</c:v>
                </c:pt>
                <c:pt idx="4">
                  <c:v>21274</c:v>
                </c:pt>
                <c:pt idx="5">
                  <c:v>20738</c:v>
                </c:pt>
                <c:pt idx="6">
                  <c:v>20738</c:v>
                </c:pt>
                <c:pt idx="7">
                  <c:v>20917</c:v>
                </c:pt>
                <c:pt idx="8">
                  <c:v>21482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7-40FB-B4E2-7CEFEBB9C267}"/>
            </c:ext>
          </c:extLst>
        </c:ser>
        <c:ser>
          <c:idx val="2"/>
          <c:order val="2"/>
          <c:tx>
            <c:strRef>
              <c:f>'Aircraft Mvmt 2011-2019 Dep'!$A$7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'Aircraft Mvmt 2011-2019 Dep'!$B$4:$J$4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'Aircraft Mvmt 2011-2019 Dep'!$B$7:$J$7</c:f>
              <c:numCache>
                <c:formatCode>_-* #,##0_-;\-* #,##0_-;_-* "-"??_-;_-@_-</c:formatCode>
                <c:ptCount val="9"/>
                <c:pt idx="0">
                  <c:v>31597</c:v>
                </c:pt>
                <c:pt idx="1">
                  <c:v>32583</c:v>
                </c:pt>
                <c:pt idx="2">
                  <c:v>31099</c:v>
                </c:pt>
                <c:pt idx="3">
                  <c:v>32438</c:v>
                </c:pt>
                <c:pt idx="4">
                  <c:v>33272</c:v>
                </c:pt>
                <c:pt idx="5">
                  <c:v>32382</c:v>
                </c:pt>
                <c:pt idx="6">
                  <c:v>32534</c:v>
                </c:pt>
                <c:pt idx="7">
                  <c:v>34221</c:v>
                </c:pt>
                <c:pt idx="8">
                  <c:v>36251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7-40FB-B4E2-7CEFEBB9C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44800"/>
        <c:axId val="125646720"/>
      </c:lineChart>
      <c:catAx>
        <c:axId val="12564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646720"/>
        <c:crosses val="autoZero"/>
        <c:auto val="1"/>
        <c:lblAlgn val="ctr"/>
        <c:lblOffset val="100"/>
        <c:noMultiLvlLbl val="0"/>
      </c:catAx>
      <c:valAx>
        <c:axId val="1256467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5644800"/>
        <c:crosses val="autoZero"/>
        <c:crossBetween val="between"/>
      </c:valAx>
      <c:spPr>
        <a:gradFill>
          <a:gsLst>
            <a:gs pos="45000">
              <a:schemeClr val="accent3">
                <a:lumMod val="60000"/>
                <a:lumOff val="40000"/>
              </a:schemeClr>
            </a:gs>
            <a:gs pos="73000">
              <a:schemeClr val="accent5">
                <a:lumMod val="40000"/>
                <a:lumOff val="60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100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TOTAL AIRCRAFT</a:t>
            </a:r>
            <a:r>
              <a:rPr lang="en-JM" sz="1200" u="sng" baseline="0"/>
              <a:t> MOVEMENTS BY AIRPORT (2011-2019)</a:t>
            </a:r>
          </a:p>
        </c:rich>
      </c:tx>
      <c:layout>
        <c:manualLayout>
          <c:xMode val="edge"/>
          <c:yMode val="edge"/>
          <c:x val="0.34209765902261374"/>
          <c:y val="2.04678409697105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Aircraft Mvm by IA '!$A$5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'Total Aircraft Mvm by IA 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'Total Aircraft Mvm by IA '!$B$5:$J$5</c:f>
              <c:numCache>
                <c:formatCode>_-* #,##0_-;\-* #,##0_-;_-* "-"??_-;_-@_-</c:formatCode>
                <c:ptCount val="9"/>
                <c:pt idx="0">
                  <c:v>23163</c:v>
                </c:pt>
                <c:pt idx="1">
                  <c:v>24545</c:v>
                </c:pt>
                <c:pt idx="2">
                  <c:v>22527</c:v>
                </c:pt>
                <c:pt idx="3">
                  <c:v>23855</c:v>
                </c:pt>
                <c:pt idx="4">
                  <c:v>24025</c:v>
                </c:pt>
                <c:pt idx="5">
                  <c:v>23342</c:v>
                </c:pt>
                <c:pt idx="6">
                  <c:v>23622</c:v>
                </c:pt>
                <c:pt idx="7">
                  <c:v>26647</c:v>
                </c:pt>
                <c:pt idx="8">
                  <c:v>29748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0-4529-842C-6AEE4AA23DA4}"/>
            </c:ext>
          </c:extLst>
        </c:ser>
        <c:ser>
          <c:idx val="1"/>
          <c:order val="1"/>
          <c:tx>
            <c:strRef>
              <c:f>'Total Aircraft Mvm by IA '!$A$6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'Total Aircraft Mvm by IA 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'Total Aircraft Mvm by IA '!$B$6:$J$6</c:f>
              <c:numCache>
                <c:formatCode>_-* #,##0_-;\-* #,##0_-;_-* "-"??_-;_-@_-</c:formatCode>
                <c:ptCount val="9"/>
                <c:pt idx="0">
                  <c:v>40067</c:v>
                </c:pt>
                <c:pt idx="1">
                  <c:v>40686</c:v>
                </c:pt>
                <c:pt idx="2">
                  <c:v>39742</c:v>
                </c:pt>
                <c:pt idx="3">
                  <c:v>41142</c:v>
                </c:pt>
                <c:pt idx="4">
                  <c:v>42547</c:v>
                </c:pt>
                <c:pt idx="5">
                  <c:v>41451</c:v>
                </c:pt>
                <c:pt idx="6">
                  <c:v>41520</c:v>
                </c:pt>
                <c:pt idx="7">
                  <c:v>41809</c:v>
                </c:pt>
                <c:pt idx="8">
                  <c:v>42862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0-4529-842C-6AEE4AA23DA4}"/>
            </c:ext>
          </c:extLst>
        </c:ser>
        <c:ser>
          <c:idx val="2"/>
          <c:order val="2"/>
          <c:tx>
            <c:strRef>
              <c:f>'Total Aircraft Mvm by IA '!$A$7</c:f>
              <c:strCache>
                <c:ptCount val="1"/>
                <c:pt idx="0">
                  <c:v>TOTAL MOVEMENTS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'Total Aircraft Mvm by IA 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'Total Aircraft Mvm by IA '!$B$7:$J$7</c:f>
              <c:numCache>
                <c:formatCode>_-* #,##0_-;\-* #,##0_-;_-* "-"??_-;_-@_-</c:formatCode>
                <c:ptCount val="9"/>
                <c:pt idx="0">
                  <c:v>63230</c:v>
                </c:pt>
                <c:pt idx="1">
                  <c:v>65231</c:v>
                </c:pt>
                <c:pt idx="2">
                  <c:v>62269</c:v>
                </c:pt>
                <c:pt idx="3">
                  <c:v>64997</c:v>
                </c:pt>
                <c:pt idx="4">
                  <c:v>66572</c:v>
                </c:pt>
                <c:pt idx="5">
                  <c:v>64793</c:v>
                </c:pt>
                <c:pt idx="6">
                  <c:v>65142</c:v>
                </c:pt>
                <c:pt idx="7">
                  <c:v>68456</c:v>
                </c:pt>
                <c:pt idx="8">
                  <c:v>72610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60-4529-842C-6AEE4AA23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1088"/>
        <c:axId val="126123392"/>
      </c:lineChart>
      <c:catAx>
        <c:axId val="12612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6123392"/>
        <c:crosses val="autoZero"/>
        <c:auto val="1"/>
        <c:lblAlgn val="ctr"/>
        <c:lblOffset val="100"/>
        <c:noMultiLvlLbl val="0"/>
      </c:catAx>
      <c:valAx>
        <c:axId val="1261233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6121088"/>
        <c:crosses val="autoZero"/>
        <c:crossBetween val="between"/>
      </c:valAx>
      <c:spPr>
        <a:gradFill>
          <a:gsLst>
            <a:gs pos="45000">
              <a:schemeClr val="accent4">
                <a:lumMod val="60000"/>
                <a:lumOff val="40000"/>
              </a:schemeClr>
            </a:gs>
            <a:gs pos="73000">
              <a:schemeClr val="accent4">
                <a:lumMod val="20000"/>
                <a:lumOff val="80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100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INTERNATIONAL</a:t>
            </a:r>
            <a:r>
              <a:rPr lang="en-JM" sz="1200" u="sng" baseline="0"/>
              <a:t> SCHEDULED </a:t>
            </a:r>
          </a:p>
          <a:p>
            <a:pPr>
              <a:defRPr/>
            </a:pPr>
            <a:r>
              <a:rPr lang="en-JM" sz="1200" u="sng"/>
              <a:t>AIRCRAFT</a:t>
            </a:r>
            <a:r>
              <a:rPr lang="en-JM" sz="1200" u="sng" baseline="0"/>
              <a:t> MOVEMENTS BY AIRPORT (2011-2019)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13253319063273"/>
          <c:y val="0.13896626931874384"/>
          <c:w val="0.87730436001325074"/>
          <c:h val="0.66317271599882255"/>
        </c:manualLayout>
      </c:layout>
      <c:lineChart>
        <c:grouping val="standard"/>
        <c:varyColors val="0"/>
        <c:ser>
          <c:idx val="0"/>
          <c:order val="0"/>
          <c:tx>
            <c:strRef>
              <c:f>'Int''l Sch 2011-2019'!$A$5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'Int''l Sch 2011-2019'!$B$4:$J$4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2017</c:v>
                </c:pt>
                <c:pt idx="8">
                  <c:v>2019</c:v>
                </c:pt>
              </c:numCache>
            </c:numRef>
          </c:cat>
          <c:val>
            <c:numRef>
              <c:f>'Int''l Sch 2011-2019'!$B$5:$J$5</c:f>
              <c:numCache>
                <c:formatCode>#,##0</c:formatCode>
                <c:ptCount val="9"/>
                <c:pt idx="0" formatCode="_-* #,##0_-;\-* #,##0_-;_-* &quot;-&quot;??_-;_-@_-">
                  <c:v>15008</c:v>
                </c:pt>
                <c:pt idx="1">
                  <c:v>16107</c:v>
                </c:pt>
                <c:pt idx="2">
                  <c:v>14713</c:v>
                </c:pt>
                <c:pt idx="3">
                  <c:v>16331</c:v>
                </c:pt>
                <c:pt idx="4">
                  <c:v>16206</c:v>
                </c:pt>
                <c:pt idx="5">
                  <c:v>16484</c:v>
                </c:pt>
                <c:pt idx="6">
                  <c:v>16100</c:v>
                </c:pt>
                <c:pt idx="7">
                  <c:v>16854</c:v>
                </c:pt>
                <c:pt idx="8">
                  <c:v>18010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9-4103-8BCD-2748DE70375E}"/>
            </c:ext>
          </c:extLst>
        </c:ser>
        <c:ser>
          <c:idx val="1"/>
          <c:order val="1"/>
          <c:tx>
            <c:strRef>
              <c:f>'Int''l Sch 2011-2019'!$A$6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'Int''l Sch 2011-2019'!$B$4:$J$4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2017</c:v>
                </c:pt>
                <c:pt idx="8">
                  <c:v>2019</c:v>
                </c:pt>
              </c:numCache>
            </c:numRef>
          </c:cat>
          <c:val>
            <c:numRef>
              <c:f>'Int''l Sch 2011-2019'!$B$6:$J$6</c:f>
              <c:numCache>
                <c:formatCode>#,##0</c:formatCode>
                <c:ptCount val="9"/>
                <c:pt idx="0" formatCode="_-* #,##0_-;\-* #,##0_-;_-* &quot;-&quot;??_-;_-@_-">
                  <c:v>23155</c:v>
                </c:pt>
                <c:pt idx="1">
                  <c:v>25481</c:v>
                </c:pt>
                <c:pt idx="2">
                  <c:v>26788</c:v>
                </c:pt>
                <c:pt idx="3">
                  <c:v>28346</c:v>
                </c:pt>
                <c:pt idx="4">
                  <c:v>27929</c:v>
                </c:pt>
                <c:pt idx="5">
                  <c:v>28497</c:v>
                </c:pt>
                <c:pt idx="6">
                  <c:v>26216</c:v>
                </c:pt>
                <c:pt idx="7">
                  <c:v>25740</c:v>
                </c:pt>
                <c:pt idx="8">
                  <c:v>26145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9-4103-8BCD-2748DE70375E}"/>
            </c:ext>
          </c:extLst>
        </c:ser>
        <c:ser>
          <c:idx val="2"/>
          <c:order val="2"/>
          <c:tx>
            <c:strRef>
              <c:f>'Int''l Sch 2011-2019'!$A$7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'Int''l Sch 2011-2019'!$B$4:$J$4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2017</c:v>
                </c:pt>
                <c:pt idx="8">
                  <c:v>2019</c:v>
                </c:pt>
              </c:numCache>
            </c:numRef>
          </c:cat>
          <c:val>
            <c:numRef>
              <c:f>'Int''l Sch 2011-2019'!$B$7:$J$7</c:f>
              <c:numCache>
                <c:formatCode>#,##0</c:formatCode>
                <c:ptCount val="9"/>
                <c:pt idx="0">
                  <c:v>38163</c:v>
                </c:pt>
                <c:pt idx="1">
                  <c:v>41588</c:v>
                </c:pt>
                <c:pt idx="2">
                  <c:v>41501</c:v>
                </c:pt>
                <c:pt idx="3">
                  <c:v>44677</c:v>
                </c:pt>
                <c:pt idx="4">
                  <c:v>44135</c:v>
                </c:pt>
                <c:pt idx="5">
                  <c:v>44981</c:v>
                </c:pt>
                <c:pt idx="6">
                  <c:v>42316</c:v>
                </c:pt>
                <c:pt idx="7">
                  <c:v>42594</c:v>
                </c:pt>
                <c:pt idx="8">
                  <c:v>44155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9-4103-8BCD-2748DE703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8816"/>
        <c:axId val="126181376"/>
      </c:lineChart>
      <c:catAx>
        <c:axId val="12617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6181376"/>
        <c:crosses val="autoZero"/>
        <c:auto val="1"/>
        <c:lblAlgn val="ctr"/>
        <c:lblOffset val="100"/>
        <c:noMultiLvlLbl val="0"/>
      </c:catAx>
      <c:valAx>
        <c:axId val="1261813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6178816"/>
        <c:crosses val="autoZero"/>
        <c:crossBetween val="between"/>
      </c:valAx>
      <c:spPr>
        <a:gradFill>
          <a:gsLst>
            <a:gs pos="45000">
              <a:schemeClr val="accent2">
                <a:lumMod val="60000"/>
                <a:lumOff val="40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89164">
              <a:schemeClr val="accent2">
                <a:lumMod val="20000"/>
                <a:lumOff val="80000"/>
              </a:schemeClr>
            </a:gs>
            <a:gs pos="82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INTERNATIONAL</a:t>
            </a:r>
            <a:r>
              <a:rPr lang="en-JM" sz="1200" u="sng" baseline="0"/>
              <a:t> NON-SCHEDULED </a:t>
            </a:r>
          </a:p>
          <a:p>
            <a:pPr>
              <a:defRPr/>
            </a:pPr>
            <a:r>
              <a:rPr lang="en-JM" sz="1200" u="sng"/>
              <a:t>AIRCRAFT</a:t>
            </a:r>
            <a:r>
              <a:rPr lang="en-JM" sz="1200" u="sng" baseline="0"/>
              <a:t> MOVEMENTS BY AIRPORT (2011-2019)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'Int''l Non-Sch 2011-2019 '!$A$5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'Int''l Non-Sch 2011-2019 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'Int''l Non-Sch 2011-2019 '!$B$5:$J$5</c:f>
              <c:numCache>
                <c:formatCode>_-* #,##0_-;\-* #,##0_-;_-* "-"??_-;_-@_-</c:formatCode>
                <c:ptCount val="9"/>
                <c:pt idx="0">
                  <c:v>346</c:v>
                </c:pt>
                <c:pt idx="1">
                  <c:v>225</c:v>
                </c:pt>
                <c:pt idx="2">
                  <c:v>139</c:v>
                </c:pt>
                <c:pt idx="3">
                  <c:v>4</c:v>
                </c:pt>
                <c:pt idx="4">
                  <c:v>0</c:v>
                </c:pt>
                <c:pt idx="5">
                  <c:v>53</c:v>
                </c:pt>
                <c:pt idx="6">
                  <c:v>7</c:v>
                </c:pt>
                <c:pt idx="7">
                  <c:v>0</c:v>
                </c:pt>
                <c:pt idx="8" formatCode="#,##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B0-4DEE-BC2D-AD9A7F5D35BF}"/>
            </c:ext>
          </c:extLst>
        </c:ser>
        <c:ser>
          <c:idx val="1"/>
          <c:order val="1"/>
          <c:tx>
            <c:strRef>
              <c:f>'Int''l Non-Sch 2011-2019 '!$A$6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'Int''l Non-Sch 2011-2019 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'Int''l Non-Sch 2011-2019 '!$B$6:$J$6</c:f>
              <c:numCache>
                <c:formatCode>_-* #,##0_-;\-* #,##0_-;_-* "-"??_-;_-@_-</c:formatCode>
                <c:ptCount val="9"/>
                <c:pt idx="0">
                  <c:v>1696</c:v>
                </c:pt>
                <c:pt idx="1">
                  <c:v>1173</c:v>
                </c:pt>
                <c:pt idx="2">
                  <c:v>892</c:v>
                </c:pt>
                <c:pt idx="3">
                  <c:v>900</c:v>
                </c:pt>
                <c:pt idx="4">
                  <c:v>429</c:v>
                </c:pt>
                <c:pt idx="5">
                  <c:v>742</c:v>
                </c:pt>
                <c:pt idx="6">
                  <c:v>4105</c:v>
                </c:pt>
                <c:pt idx="7">
                  <c:v>6246</c:v>
                </c:pt>
                <c:pt idx="8" formatCode="#,##0">
                  <c:v>6248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0-4DEE-BC2D-AD9A7F5D35BF}"/>
            </c:ext>
          </c:extLst>
        </c:ser>
        <c:ser>
          <c:idx val="2"/>
          <c:order val="2"/>
          <c:tx>
            <c:strRef>
              <c:f>'Int''l Non-Sch 2011-2019 '!$A$7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'Int''l Non-Sch 2011-2019 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'Int''l Non-Sch 2011-2019 '!$B$7:$J$7</c:f>
              <c:numCache>
                <c:formatCode>#,##0</c:formatCode>
                <c:ptCount val="9"/>
                <c:pt idx="0">
                  <c:v>2042</c:v>
                </c:pt>
                <c:pt idx="1">
                  <c:v>1398</c:v>
                </c:pt>
                <c:pt idx="2">
                  <c:v>1031</c:v>
                </c:pt>
                <c:pt idx="3">
                  <c:v>904</c:v>
                </c:pt>
                <c:pt idx="4">
                  <c:v>429</c:v>
                </c:pt>
                <c:pt idx="5">
                  <c:v>795</c:v>
                </c:pt>
                <c:pt idx="6">
                  <c:v>4112</c:v>
                </c:pt>
                <c:pt idx="7">
                  <c:v>6246</c:v>
                </c:pt>
                <c:pt idx="8">
                  <c:v>6252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B0-4DEE-BC2D-AD9A7F5D3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46752"/>
        <c:axId val="126619648"/>
      </c:lineChart>
      <c:catAx>
        <c:axId val="12634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6619648"/>
        <c:crosses val="autoZero"/>
        <c:auto val="1"/>
        <c:lblAlgn val="ctr"/>
        <c:lblOffset val="100"/>
        <c:noMultiLvlLbl val="0"/>
      </c:catAx>
      <c:valAx>
        <c:axId val="1266196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6346752"/>
        <c:crosses val="autoZero"/>
        <c:crossBetween val="between"/>
      </c:valAx>
      <c:spPr>
        <a:gradFill>
          <a:gsLst>
            <a:gs pos="34000">
              <a:schemeClr val="accent6">
                <a:lumMod val="60000"/>
                <a:lumOff val="40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82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DOMESTIC AIRCRAFT</a:t>
            </a:r>
            <a:r>
              <a:rPr lang="en-JM" sz="1200" u="sng" baseline="0"/>
              <a:t> MOVEMENTS BY AIRPORT (2011-2019)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941006803373317E-2"/>
          <c:y val="9.9667541557305339E-2"/>
          <c:w val="0.86644103277044704"/>
          <c:h val="0.67649652185085252"/>
        </c:manualLayout>
      </c:layout>
      <c:lineChart>
        <c:grouping val="standard"/>
        <c:varyColors val="0"/>
        <c:ser>
          <c:idx val="0"/>
          <c:order val="0"/>
          <c:tx>
            <c:strRef>
              <c:f>'Domestic 2011-2019'!$A$5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'Domestic 2011-2019'!$B$4:$J$4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'Domestic 2011-2019'!$B$5:$J$5</c:f>
              <c:numCache>
                <c:formatCode>#,##0</c:formatCode>
                <c:ptCount val="9"/>
                <c:pt idx="0" formatCode="_-* #,##0_-;\-* #,##0_-;_-* &quot;-&quot;??_-;_-@_-">
                  <c:v>390</c:v>
                </c:pt>
                <c:pt idx="1">
                  <c:v>639</c:v>
                </c:pt>
                <c:pt idx="2">
                  <c:v>591</c:v>
                </c:pt>
                <c:pt idx="3">
                  <c:v>248</c:v>
                </c:pt>
                <c:pt idx="4">
                  <c:v>176</c:v>
                </c:pt>
                <c:pt idx="5">
                  <c:v>311</c:v>
                </c:pt>
                <c:pt idx="6">
                  <c:v>135</c:v>
                </c:pt>
                <c:pt idx="7">
                  <c:v>35</c:v>
                </c:pt>
                <c:pt idx="8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0-4E17-AD11-FA39954128E0}"/>
            </c:ext>
          </c:extLst>
        </c:ser>
        <c:ser>
          <c:idx val="1"/>
          <c:order val="1"/>
          <c:tx>
            <c:strRef>
              <c:f>'Domestic 2011-2019'!$A$6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'Domestic 2011-2019'!$B$4:$J$4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'Domestic 2011-2019'!$B$6:$J$6</c:f>
              <c:numCache>
                <c:formatCode>#,##0</c:formatCode>
                <c:ptCount val="9"/>
                <c:pt idx="0" formatCode="_-* #,##0_-;\-* #,##0_-;_-* &quot;-&quot;??_-;_-@_-">
                  <c:v>7046</c:v>
                </c:pt>
                <c:pt idx="1">
                  <c:v>7131</c:v>
                </c:pt>
                <c:pt idx="2">
                  <c:v>5576</c:v>
                </c:pt>
                <c:pt idx="3">
                  <c:v>4979</c:v>
                </c:pt>
                <c:pt idx="4">
                  <c:v>5616</c:v>
                </c:pt>
                <c:pt idx="5">
                  <c:v>4265</c:v>
                </c:pt>
                <c:pt idx="6">
                  <c:v>3470</c:v>
                </c:pt>
                <c:pt idx="7">
                  <c:v>3875</c:v>
                </c:pt>
                <c:pt idx="8">
                  <c:v>3370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0-4E17-AD11-FA39954128E0}"/>
            </c:ext>
          </c:extLst>
        </c:ser>
        <c:ser>
          <c:idx val="2"/>
          <c:order val="2"/>
          <c:tx>
            <c:strRef>
              <c:f>'Domestic 2011-2019'!$A$7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'Domestic 2011-2019'!$B$4:$J$4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'Domestic 2011-2019'!$B$7:$J$7</c:f>
              <c:numCache>
                <c:formatCode>#,##0</c:formatCode>
                <c:ptCount val="9"/>
                <c:pt idx="0">
                  <c:v>7436</c:v>
                </c:pt>
                <c:pt idx="1">
                  <c:v>7770</c:v>
                </c:pt>
                <c:pt idx="2">
                  <c:v>6167</c:v>
                </c:pt>
                <c:pt idx="3">
                  <c:v>5227</c:v>
                </c:pt>
                <c:pt idx="4">
                  <c:v>5792</c:v>
                </c:pt>
                <c:pt idx="5">
                  <c:v>4576</c:v>
                </c:pt>
                <c:pt idx="6">
                  <c:v>3605</c:v>
                </c:pt>
                <c:pt idx="7">
                  <c:v>3910</c:v>
                </c:pt>
                <c:pt idx="8">
                  <c:v>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0-4E17-AD11-FA399541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50624"/>
        <c:axId val="126665472"/>
      </c:lineChart>
      <c:catAx>
        <c:axId val="1266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6665472"/>
        <c:crosses val="autoZero"/>
        <c:auto val="1"/>
        <c:lblAlgn val="ctr"/>
        <c:lblOffset val="100"/>
        <c:noMultiLvlLbl val="0"/>
      </c:catAx>
      <c:valAx>
        <c:axId val="1266654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6650624"/>
        <c:crosses val="autoZero"/>
        <c:crossBetween val="between"/>
      </c:valAx>
      <c:spPr>
        <a:gradFill>
          <a:gsLst>
            <a:gs pos="34000">
              <a:schemeClr val="accent2">
                <a:lumMod val="95000"/>
                <a:lumOff val="5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82000">
              <a:srgbClr val="FFEBFA"/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MILITARY</a:t>
            </a:r>
            <a:r>
              <a:rPr lang="en-JM" sz="1200" u="sng" baseline="0"/>
              <a:t> </a:t>
            </a:r>
            <a:r>
              <a:rPr lang="en-JM" sz="1200" u="sng"/>
              <a:t>AIRCRAFT</a:t>
            </a:r>
            <a:r>
              <a:rPr lang="en-JM" sz="1200" u="sng" baseline="0"/>
              <a:t> MOVEMENTS BY AIRPORT (2011-2019)</a:t>
            </a:r>
          </a:p>
        </c:rich>
      </c:tx>
      <c:layout>
        <c:manualLayout>
          <c:xMode val="edge"/>
          <c:yMode val="edge"/>
          <c:x val="0.20102187226596677"/>
          <c:y val="1.785248157552461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'MILITARY 2011-2019 '!$A$4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'MILITARY 2011-2019 '!$B$3:$J$3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'MILITARY 2011-2019 '!$B$4:$J$4</c:f>
              <c:numCache>
                <c:formatCode>#,##0</c:formatCode>
                <c:ptCount val="9"/>
                <c:pt idx="0" formatCode="_-* #,##0_-;\-* #,##0_-;_-* &quot;-&quot;??_-;_-@_-">
                  <c:v>1795</c:v>
                </c:pt>
                <c:pt idx="1">
                  <c:v>2526</c:v>
                </c:pt>
                <c:pt idx="2">
                  <c:v>2585</c:v>
                </c:pt>
                <c:pt idx="3">
                  <c:v>3178</c:v>
                </c:pt>
                <c:pt idx="4">
                  <c:v>3339</c:v>
                </c:pt>
                <c:pt idx="5">
                  <c:v>2852</c:v>
                </c:pt>
                <c:pt idx="6">
                  <c:v>3366</c:v>
                </c:pt>
                <c:pt idx="7">
                  <c:v>5820</c:v>
                </c:pt>
                <c:pt idx="8">
                  <c:v>8368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B-4BAB-8DC5-D31AB4830336}"/>
            </c:ext>
          </c:extLst>
        </c:ser>
        <c:ser>
          <c:idx val="1"/>
          <c:order val="1"/>
          <c:tx>
            <c:strRef>
              <c:f>'MILITARY 2011-2019 '!$A$5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'MILITARY 2011-2019 '!$B$3:$J$3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'MILITARY 2011-2019 '!$B$5:$J$5</c:f>
              <c:numCache>
                <c:formatCode>#,##0</c:formatCode>
                <c:ptCount val="9"/>
                <c:pt idx="0" formatCode="_-* #,##0_-;\-* #,##0_-;_-* &quot;-&quot;??_-;_-@_-">
                  <c:v>271</c:v>
                </c:pt>
                <c:pt idx="1">
                  <c:v>266</c:v>
                </c:pt>
                <c:pt idx="2">
                  <c:v>209</c:v>
                </c:pt>
                <c:pt idx="3">
                  <c:v>284</c:v>
                </c:pt>
                <c:pt idx="4">
                  <c:v>584</c:v>
                </c:pt>
                <c:pt idx="5">
                  <c:v>399</c:v>
                </c:pt>
                <c:pt idx="6">
                  <c:v>337</c:v>
                </c:pt>
                <c:pt idx="7">
                  <c:v>723</c:v>
                </c:pt>
                <c:pt idx="8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B-4BAB-8DC5-D31AB4830336}"/>
            </c:ext>
          </c:extLst>
        </c:ser>
        <c:ser>
          <c:idx val="2"/>
          <c:order val="2"/>
          <c:tx>
            <c:strRef>
              <c:f>'MILITARY 2011-2019 '!$A$6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'MILITARY 2011-2019 '!$B$3:$J$3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'MILITARY 2011-2019 '!$B$6:$J$6</c:f>
              <c:numCache>
                <c:formatCode>#,##0</c:formatCode>
                <c:ptCount val="9"/>
                <c:pt idx="0">
                  <c:v>2066</c:v>
                </c:pt>
                <c:pt idx="1">
                  <c:v>2792</c:v>
                </c:pt>
                <c:pt idx="2">
                  <c:v>2794</c:v>
                </c:pt>
                <c:pt idx="3">
                  <c:v>3462</c:v>
                </c:pt>
                <c:pt idx="4">
                  <c:v>3923</c:v>
                </c:pt>
                <c:pt idx="5">
                  <c:v>3251</c:v>
                </c:pt>
                <c:pt idx="6">
                  <c:v>3703</c:v>
                </c:pt>
                <c:pt idx="7">
                  <c:v>6543</c:v>
                </c:pt>
                <c:pt idx="8">
                  <c:v>9086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DB-4BAB-8DC5-D31AB483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27296"/>
        <c:axId val="126729600"/>
      </c:lineChart>
      <c:catAx>
        <c:axId val="12672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6729600"/>
        <c:crosses val="autoZero"/>
        <c:auto val="1"/>
        <c:lblAlgn val="ctr"/>
        <c:lblOffset val="100"/>
        <c:noMultiLvlLbl val="0"/>
      </c:catAx>
      <c:valAx>
        <c:axId val="1267296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6727296"/>
        <c:crosses val="autoZero"/>
        <c:crossBetween val="between"/>
      </c:valAx>
      <c:spPr>
        <a:gradFill>
          <a:gsLst>
            <a:gs pos="34000">
              <a:schemeClr val="accent3">
                <a:lumMod val="85000"/>
                <a:lumOff val="15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82000">
              <a:schemeClr val="accent3">
                <a:lumMod val="20000"/>
                <a:lumOff val="80000"/>
              </a:schemeClr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JM" sz="1200" u="sng"/>
              <a:t>PRIVATE AIRCRAFT</a:t>
            </a:r>
            <a:r>
              <a:rPr lang="en-JM" sz="1200" u="sng" baseline="0"/>
              <a:t> MOVEMENTS BY AIRPORT (2011-2019)</a:t>
            </a:r>
          </a:p>
        </c:rich>
      </c:tx>
      <c:layout>
        <c:manualLayout>
          <c:xMode val="edge"/>
          <c:yMode val="edge"/>
          <c:x val="0.2780463458110517"/>
          <c:y val="1.568627838475303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'PRIVATE 2011-2019'!$A$4</c:f>
              <c:strCache>
                <c:ptCount val="1"/>
                <c:pt idx="0">
                  <c:v>NMIA</c:v>
                </c:pt>
              </c:strCache>
            </c:strRef>
          </c:tx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'PRIVATE 2011-2019'!$B$3:$J$3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'PRIVATE 2011-2019'!$B$4:$J$4</c:f>
              <c:numCache>
                <c:formatCode>_-* #,##0_-;\-* #,##0_-;_-* "-"??_-;_-@_-</c:formatCode>
                <c:ptCount val="9"/>
                <c:pt idx="0">
                  <c:v>5624</c:v>
                </c:pt>
                <c:pt idx="1">
                  <c:v>5048</c:v>
                </c:pt>
                <c:pt idx="2">
                  <c:v>4499</c:v>
                </c:pt>
                <c:pt idx="3">
                  <c:v>4094</c:v>
                </c:pt>
                <c:pt idx="4">
                  <c:v>4304</c:v>
                </c:pt>
                <c:pt idx="5">
                  <c:v>3642</c:v>
                </c:pt>
                <c:pt idx="6">
                  <c:v>4014</c:v>
                </c:pt>
                <c:pt idx="7">
                  <c:v>3938</c:v>
                </c:pt>
                <c:pt idx="8" formatCode="#,##0">
                  <c:v>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C-49E0-9368-39A1A573EF62}"/>
            </c:ext>
          </c:extLst>
        </c:ser>
        <c:ser>
          <c:idx val="1"/>
          <c:order val="1"/>
          <c:tx>
            <c:strRef>
              <c:f>'PRIVATE 2011-2019'!$A$5</c:f>
              <c:strCache>
                <c:ptCount val="1"/>
                <c:pt idx="0">
                  <c:v>SIA</c:v>
                </c:pt>
              </c:strCache>
            </c:strRef>
          </c:tx>
          <c:marker>
            <c:spPr>
              <a:solidFill>
                <a:srgbClr val="FF0066"/>
              </a:solidFill>
            </c:spPr>
          </c:marker>
          <c:cat>
            <c:numRef>
              <c:f>'PRIVATE 2011-2019'!$B$3:$J$3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'PRIVATE 2011-2019'!$B$5:$J$5</c:f>
              <c:numCache>
                <c:formatCode>_-* #,##0_-;\-* #,##0_-;_-* "-"??_-;_-@_-</c:formatCode>
                <c:ptCount val="9"/>
                <c:pt idx="0">
                  <c:v>7899</c:v>
                </c:pt>
                <c:pt idx="1">
                  <c:v>6635</c:v>
                </c:pt>
                <c:pt idx="2">
                  <c:v>6277</c:v>
                </c:pt>
                <c:pt idx="3">
                  <c:v>6633</c:v>
                </c:pt>
                <c:pt idx="4">
                  <c:v>7989</c:v>
                </c:pt>
                <c:pt idx="5">
                  <c:v>7548</c:v>
                </c:pt>
                <c:pt idx="6">
                  <c:v>7392</c:v>
                </c:pt>
                <c:pt idx="7">
                  <c:v>5225</c:v>
                </c:pt>
                <c:pt idx="8" formatCode="#,##0">
                  <c:v>6381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C-49E0-9368-39A1A573EF62}"/>
            </c:ext>
          </c:extLst>
        </c:ser>
        <c:ser>
          <c:idx val="2"/>
          <c:order val="2"/>
          <c:tx>
            <c:strRef>
              <c:f>'PRIVATE 2011-2019'!$A$6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x"/>
            <c:size val="7"/>
            <c:spPr>
              <a:solidFill>
                <a:srgbClr val="FFFF00"/>
              </a:solidFill>
            </c:spPr>
          </c:marker>
          <c:cat>
            <c:numRef>
              <c:f>'PRIVATE 2011-2019'!$B$3:$J$3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'PRIVATE 2011-2019'!$B$6:$J$6</c:f>
              <c:numCache>
                <c:formatCode>#,##0</c:formatCode>
                <c:ptCount val="9"/>
                <c:pt idx="0">
                  <c:v>13523</c:v>
                </c:pt>
                <c:pt idx="1">
                  <c:v>11683</c:v>
                </c:pt>
                <c:pt idx="2">
                  <c:v>10776</c:v>
                </c:pt>
                <c:pt idx="3">
                  <c:v>10727</c:v>
                </c:pt>
                <c:pt idx="4">
                  <c:v>12293</c:v>
                </c:pt>
                <c:pt idx="5">
                  <c:v>11190</c:v>
                </c:pt>
                <c:pt idx="6">
                  <c:v>11406</c:v>
                </c:pt>
                <c:pt idx="7">
                  <c:v>9163</c:v>
                </c:pt>
                <c:pt idx="8">
                  <c:v>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C-49E0-9368-39A1A573E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32480"/>
        <c:axId val="126939136"/>
      </c:lineChart>
      <c:catAx>
        <c:axId val="12693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6939136"/>
        <c:crosses val="autoZero"/>
        <c:auto val="1"/>
        <c:lblAlgn val="ctr"/>
        <c:lblOffset val="100"/>
        <c:noMultiLvlLbl val="0"/>
      </c:catAx>
      <c:valAx>
        <c:axId val="126939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JM"/>
                  <a:t>MOVEMENTS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26932480"/>
        <c:crosses val="autoZero"/>
        <c:crossBetween val="between"/>
      </c:valAx>
      <c:spPr>
        <a:gradFill>
          <a:gsLst>
            <a:gs pos="34000">
              <a:schemeClr val="accent4">
                <a:lumMod val="60000"/>
                <a:lumOff val="40000"/>
              </a:schemeClr>
            </a:gs>
            <a:gs pos="100000">
              <a:schemeClr val="tx2">
                <a:lumMod val="0"/>
                <a:lumOff val="100000"/>
                <a:alpha val="0"/>
              </a:schemeClr>
            </a:gs>
            <a:gs pos="82000">
              <a:schemeClr val="accent4">
                <a:lumMod val="20000"/>
                <a:lumOff val="80000"/>
              </a:schemeClr>
            </a:gs>
          </a:gsLst>
          <a:lin ang="5400000" scaled="0"/>
        </a:gradFill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1457324</xdr:colOff>
      <xdr:row>11</xdr:row>
      <xdr:rowOff>0</xdr:rowOff>
    </xdr:from>
    <xdr:to>
      <xdr:col>18</xdr:col>
      <xdr:colOff>114299</xdr:colOff>
      <xdr:row>33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9</xdr:row>
      <xdr:rowOff>114300</xdr:rowOff>
    </xdr:from>
    <xdr:to>
      <xdr:col>11</xdr:col>
      <xdr:colOff>590551</xdr:colOff>
      <xdr:row>29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133351</xdr:rowOff>
    </xdr:from>
    <xdr:to>
      <xdr:col>9</xdr:col>
      <xdr:colOff>590550</xdr:colOff>
      <xdr:row>42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152399</xdr:rowOff>
    </xdr:from>
    <xdr:to>
      <xdr:col>10</xdr:col>
      <xdr:colOff>533400</xdr:colOff>
      <xdr:row>32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8</xdr:row>
      <xdr:rowOff>114300</xdr:rowOff>
    </xdr:from>
    <xdr:to>
      <xdr:col>12</xdr:col>
      <xdr:colOff>561975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771526</xdr:colOff>
      <xdr:row>9</xdr:row>
      <xdr:rowOff>19050</xdr:rowOff>
    </xdr:from>
    <xdr:to>
      <xdr:col>13</xdr:col>
      <xdr:colOff>504826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8</xdr:row>
      <xdr:rowOff>123824</xdr:rowOff>
    </xdr:from>
    <xdr:to>
      <xdr:col>9</xdr:col>
      <xdr:colOff>85725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8</xdr:row>
      <xdr:rowOff>123825</xdr:rowOff>
    </xdr:from>
    <xdr:to>
      <xdr:col>14</xdr:col>
      <xdr:colOff>9525</xdr:colOff>
      <xdr:row>36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zoomScaleNormal="100" workbookViewId="0">
      <selection activeCell="T8" sqref="T8"/>
    </sheetView>
  </sheetViews>
  <sheetFormatPr defaultRowHeight="15" x14ac:dyDescent="0.25"/>
  <cols>
    <col min="1" max="1" width="31.5703125" customWidth="1"/>
    <col min="2" max="2" width="11" customWidth="1"/>
    <col min="3" max="10" width="11.7109375" customWidth="1"/>
    <col min="11" max="12" width="8.140625" customWidth="1"/>
    <col min="13" max="13" width="7.5703125" customWidth="1"/>
  </cols>
  <sheetData>
    <row r="1" spans="1:20" x14ac:dyDescent="0.25">
      <c r="A1" s="6"/>
      <c r="B1" s="6"/>
      <c r="C1" s="6"/>
      <c r="D1" s="6"/>
      <c r="E1" s="6"/>
      <c r="F1" s="6"/>
      <c r="G1" s="6"/>
      <c r="H1" s="6"/>
      <c r="I1" s="6"/>
      <c r="K1" s="6"/>
      <c r="L1" s="6"/>
    </row>
    <row r="2" spans="1:20" ht="15.75" customHeight="1" x14ac:dyDescent="0.25">
      <c r="A2" s="111" t="s">
        <v>11</v>
      </c>
      <c r="B2" s="111"/>
      <c r="C2" s="111"/>
      <c r="D2" s="111"/>
      <c r="E2" s="111"/>
      <c r="F2" s="111"/>
      <c r="G2" s="111"/>
      <c r="H2" s="111"/>
      <c r="I2" s="111"/>
      <c r="J2" s="111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ht="15.75" customHeight="1" x14ac:dyDescent="0.25">
      <c r="A3" s="111" t="s">
        <v>43</v>
      </c>
      <c r="B3" s="111"/>
      <c r="C3" s="111"/>
      <c r="D3" s="111"/>
      <c r="E3" s="111"/>
      <c r="F3" s="111"/>
      <c r="G3" s="111"/>
      <c r="H3" s="111"/>
      <c r="I3" s="111"/>
      <c r="J3" s="111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ht="15.75" customHeight="1" x14ac:dyDescent="0.25">
      <c r="A4" s="109"/>
      <c r="B4" s="110"/>
      <c r="C4" s="109"/>
      <c r="D4" s="109"/>
      <c r="E4" s="109"/>
      <c r="F4" s="109"/>
      <c r="G4" s="109"/>
      <c r="H4" s="109"/>
      <c r="I4" s="109"/>
      <c r="J4" s="109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0" ht="15.75" thickBot="1" x14ac:dyDescent="0.3">
      <c r="A5" s="3" t="s">
        <v>12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0" s="1" customFormat="1" ht="15.75" thickBot="1" x14ac:dyDescent="0.3">
      <c r="A6" s="90" t="s">
        <v>10</v>
      </c>
      <c r="B6" s="43">
        <v>2019</v>
      </c>
      <c r="C6" s="43">
        <v>2018</v>
      </c>
      <c r="D6" s="43">
        <v>2017</v>
      </c>
      <c r="E6" s="43">
        <v>2016</v>
      </c>
      <c r="F6" s="43">
        <v>2015</v>
      </c>
      <c r="G6" s="43">
        <v>2014</v>
      </c>
      <c r="H6" s="43">
        <v>2013</v>
      </c>
      <c r="I6" s="43">
        <v>2012</v>
      </c>
      <c r="J6" s="51">
        <v>2011</v>
      </c>
    </row>
    <row r="7" spans="1:20" ht="15.75" thickTop="1" x14ac:dyDescent="0.25">
      <c r="A7" s="91" t="s">
        <v>0</v>
      </c>
      <c r="B7" s="45">
        <v>18010</v>
      </c>
      <c r="C7" s="45">
        <v>16854</v>
      </c>
      <c r="D7" s="44">
        <v>16100</v>
      </c>
      <c r="E7" s="45">
        <v>16484</v>
      </c>
      <c r="F7" s="45">
        <v>16206</v>
      </c>
      <c r="G7" s="44">
        <v>16331</v>
      </c>
      <c r="H7" s="44">
        <v>14713</v>
      </c>
      <c r="I7" s="44">
        <v>16107</v>
      </c>
      <c r="J7" s="53">
        <v>15008</v>
      </c>
    </row>
    <row r="8" spans="1:20" x14ac:dyDescent="0.25">
      <c r="A8" s="91" t="s">
        <v>1</v>
      </c>
      <c r="B8" s="45">
        <v>4</v>
      </c>
      <c r="C8" s="45">
        <v>0</v>
      </c>
      <c r="D8" s="45">
        <v>7</v>
      </c>
      <c r="E8" s="45">
        <v>53</v>
      </c>
      <c r="F8" s="45">
        <v>0</v>
      </c>
      <c r="G8" s="45">
        <v>4</v>
      </c>
      <c r="H8" s="45">
        <v>139</v>
      </c>
      <c r="I8" s="45">
        <v>225</v>
      </c>
      <c r="J8" s="53">
        <v>346</v>
      </c>
    </row>
    <row r="9" spans="1:20" x14ac:dyDescent="0.25">
      <c r="A9" s="91" t="s">
        <v>2</v>
      </c>
      <c r="B9" s="45">
        <v>39</v>
      </c>
      <c r="C9" s="45">
        <v>35</v>
      </c>
      <c r="D9" s="45">
        <v>135</v>
      </c>
      <c r="E9" s="45">
        <v>311</v>
      </c>
      <c r="F9" s="45">
        <v>176</v>
      </c>
      <c r="G9" s="45">
        <v>248</v>
      </c>
      <c r="H9" s="45">
        <v>591</v>
      </c>
      <c r="I9" s="45">
        <v>639</v>
      </c>
      <c r="J9" s="53">
        <v>390</v>
      </c>
    </row>
    <row r="10" spans="1:20" x14ac:dyDescent="0.25">
      <c r="A10" s="91" t="s">
        <v>3</v>
      </c>
      <c r="B10" s="45">
        <v>8368</v>
      </c>
      <c r="C10" s="45">
        <v>5820</v>
      </c>
      <c r="D10" s="45">
        <v>3366</v>
      </c>
      <c r="E10" s="45">
        <v>2852</v>
      </c>
      <c r="F10" s="45">
        <v>3339</v>
      </c>
      <c r="G10" s="45">
        <v>3178</v>
      </c>
      <c r="H10" s="45">
        <v>2585</v>
      </c>
      <c r="I10" s="45">
        <v>2526</v>
      </c>
      <c r="J10" s="53">
        <v>1795</v>
      </c>
    </row>
    <row r="11" spans="1:20" x14ac:dyDescent="0.25">
      <c r="A11" s="91" t="s">
        <v>4</v>
      </c>
      <c r="B11" s="45">
        <v>3327</v>
      </c>
      <c r="C11" s="45">
        <v>3938</v>
      </c>
      <c r="D11" s="45">
        <v>4014</v>
      </c>
      <c r="E11" s="45">
        <v>3642</v>
      </c>
      <c r="F11" s="45">
        <v>4304</v>
      </c>
      <c r="G11" s="45">
        <v>4094</v>
      </c>
      <c r="H11" s="45">
        <v>4499</v>
      </c>
      <c r="I11" s="45">
        <v>5048</v>
      </c>
      <c r="J11" s="53">
        <v>5624</v>
      </c>
    </row>
    <row r="12" spans="1:20" ht="15.75" thickBot="1" x14ac:dyDescent="0.3">
      <c r="A12" s="92" t="s">
        <v>5</v>
      </c>
      <c r="B12" s="46">
        <f>SUM(B7:B11)</f>
        <v>29748</v>
      </c>
      <c r="C12" s="46">
        <f>SUM(C7:C11)</f>
        <v>26647</v>
      </c>
      <c r="D12" s="46">
        <f t="shared" ref="D12" si="0">SUM(D7:D11)</f>
        <v>23622</v>
      </c>
      <c r="E12" s="46">
        <f>SUM(E7:E11)</f>
        <v>23342</v>
      </c>
      <c r="F12" s="46">
        <f>SUM(F7:F11)</f>
        <v>24025</v>
      </c>
      <c r="G12" s="46">
        <f>SUM(G7:G11)</f>
        <v>23855</v>
      </c>
      <c r="H12" s="46">
        <f>SUM(H7:H11)</f>
        <v>22527</v>
      </c>
      <c r="I12" s="46">
        <f t="shared" ref="I12" si="1">SUM(I7:I11)</f>
        <v>24545</v>
      </c>
      <c r="J12" s="54">
        <f>SUM(J7:J11)</f>
        <v>23163</v>
      </c>
    </row>
    <row r="13" spans="1:20" ht="15.75" thickTop="1" x14ac:dyDescent="0.25">
      <c r="A13" s="93" t="s">
        <v>6</v>
      </c>
      <c r="B13" s="47">
        <v>14979</v>
      </c>
      <c r="C13" s="47">
        <v>13343</v>
      </c>
      <c r="D13" s="47">
        <v>11826</v>
      </c>
      <c r="E13" s="47">
        <v>11698</v>
      </c>
      <c r="F13" s="47">
        <v>12027</v>
      </c>
      <c r="G13" s="47">
        <v>11981</v>
      </c>
      <c r="H13" s="47">
        <v>11293</v>
      </c>
      <c r="I13" s="47">
        <v>12313</v>
      </c>
      <c r="J13" s="55">
        <v>11599</v>
      </c>
    </row>
    <row r="14" spans="1:20" s="2" customFormat="1" ht="15.75" thickBot="1" x14ac:dyDescent="0.3">
      <c r="A14" s="94" t="s">
        <v>7</v>
      </c>
      <c r="B14" s="48">
        <v>14769</v>
      </c>
      <c r="C14" s="48">
        <v>13304</v>
      </c>
      <c r="D14" s="48">
        <v>11796</v>
      </c>
      <c r="E14" s="48">
        <v>11644</v>
      </c>
      <c r="F14" s="48">
        <v>11998</v>
      </c>
      <c r="G14" s="48">
        <v>11874</v>
      </c>
      <c r="H14" s="48">
        <v>11224</v>
      </c>
      <c r="I14" s="48">
        <v>12232</v>
      </c>
      <c r="J14" s="56">
        <v>11564</v>
      </c>
    </row>
    <row r="15" spans="1:20" ht="15.75" thickBot="1" x14ac:dyDescent="0.3">
      <c r="A15" s="95" t="s">
        <v>8</v>
      </c>
      <c r="B15" s="49">
        <f t="shared" ref="B15:C15" si="2">SUM(B13:B14)</f>
        <v>29748</v>
      </c>
      <c r="C15" s="49">
        <f t="shared" si="2"/>
        <v>26647</v>
      </c>
      <c r="D15" s="49">
        <f>SUM(D13:D14)</f>
        <v>23622</v>
      </c>
      <c r="E15" s="49">
        <f>SUM(E13:E14)</f>
        <v>23342</v>
      </c>
      <c r="F15" s="49">
        <f>SUM(F13:F14)</f>
        <v>24025</v>
      </c>
      <c r="G15" s="49">
        <f>SUM(G13:G14)</f>
        <v>23855</v>
      </c>
      <c r="H15" s="49">
        <f>SUM(H13:H14)</f>
        <v>22517</v>
      </c>
      <c r="I15" s="49">
        <f t="shared" ref="I15" si="3">SUM(I13:I14)</f>
        <v>24545</v>
      </c>
      <c r="J15" s="57">
        <f>SUM(J13:J14)</f>
        <v>23163</v>
      </c>
      <c r="K15" s="70"/>
    </row>
    <row r="16" spans="1:20" x14ac:dyDescent="0.25">
      <c r="A16" s="74"/>
      <c r="B16" s="58"/>
      <c r="C16" s="80"/>
      <c r="D16" s="58"/>
      <c r="E16" s="80"/>
      <c r="F16" s="80"/>
      <c r="G16" s="58"/>
      <c r="H16" s="58"/>
      <c r="I16" s="58"/>
      <c r="J16" s="81"/>
    </row>
    <row r="17" spans="1:15" ht="15.75" thickBot="1" x14ac:dyDescent="0.3">
      <c r="A17" s="79" t="s">
        <v>9</v>
      </c>
      <c r="B17" s="75"/>
      <c r="C17" s="58"/>
      <c r="D17" s="58"/>
      <c r="E17" s="58"/>
      <c r="F17" s="58"/>
      <c r="G17" s="58"/>
      <c r="H17" s="58"/>
      <c r="I17" s="58"/>
      <c r="J17" s="59"/>
    </row>
    <row r="18" spans="1:15" s="1" customFormat="1" ht="15.75" thickBot="1" x14ac:dyDescent="0.3">
      <c r="A18" s="90" t="s">
        <v>10</v>
      </c>
      <c r="B18" s="43">
        <v>2019</v>
      </c>
      <c r="C18" s="43">
        <v>2018</v>
      </c>
      <c r="D18" s="43">
        <v>2017</v>
      </c>
      <c r="E18" s="43">
        <v>2016</v>
      </c>
      <c r="F18" s="43">
        <v>2015</v>
      </c>
      <c r="G18" s="43">
        <v>2014</v>
      </c>
      <c r="H18" s="43">
        <v>2013</v>
      </c>
      <c r="I18" s="43">
        <v>2012</v>
      </c>
      <c r="J18" s="51">
        <v>2011</v>
      </c>
    </row>
    <row r="19" spans="1:15" ht="15.75" thickTop="1" x14ac:dyDescent="0.25">
      <c r="A19" s="91" t="s">
        <v>0</v>
      </c>
      <c r="B19" s="45">
        <v>26145</v>
      </c>
      <c r="C19" s="45">
        <v>25740</v>
      </c>
      <c r="D19" s="44">
        <v>26216</v>
      </c>
      <c r="E19" s="45">
        <v>28497</v>
      </c>
      <c r="F19" s="45">
        <v>27929</v>
      </c>
      <c r="G19" s="44">
        <v>28346</v>
      </c>
      <c r="H19" s="44">
        <v>26788</v>
      </c>
      <c r="I19" s="44">
        <v>25481</v>
      </c>
      <c r="J19" s="53">
        <v>23155</v>
      </c>
    </row>
    <row r="20" spans="1:15" x14ac:dyDescent="0.25">
      <c r="A20" s="91" t="s">
        <v>1</v>
      </c>
      <c r="B20" s="45">
        <v>6248</v>
      </c>
      <c r="C20" s="45">
        <v>6246</v>
      </c>
      <c r="D20" s="45">
        <v>4105</v>
      </c>
      <c r="E20" s="45">
        <v>742</v>
      </c>
      <c r="F20" s="45">
        <v>429</v>
      </c>
      <c r="G20" s="45">
        <v>900</v>
      </c>
      <c r="H20" s="45">
        <v>892</v>
      </c>
      <c r="I20" s="45">
        <v>1173</v>
      </c>
      <c r="J20" s="53">
        <v>1696</v>
      </c>
    </row>
    <row r="21" spans="1:15" x14ac:dyDescent="0.25">
      <c r="A21" s="91" t="s">
        <v>2</v>
      </c>
      <c r="B21" s="45">
        <v>3370</v>
      </c>
      <c r="C21" s="45">
        <v>3875</v>
      </c>
      <c r="D21" s="45">
        <v>3470</v>
      </c>
      <c r="E21" s="45">
        <v>4265</v>
      </c>
      <c r="F21" s="45">
        <v>5616</v>
      </c>
      <c r="G21" s="45">
        <v>4979</v>
      </c>
      <c r="H21" s="45">
        <v>5576</v>
      </c>
      <c r="I21" s="45">
        <v>7131</v>
      </c>
      <c r="J21" s="53">
        <v>7046</v>
      </c>
    </row>
    <row r="22" spans="1:15" x14ac:dyDescent="0.25">
      <c r="A22" s="91" t="s">
        <v>3</v>
      </c>
      <c r="B22" s="45">
        <v>718</v>
      </c>
      <c r="C22" s="45">
        <v>723</v>
      </c>
      <c r="D22" s="45">
        <v>337</v>
      </c>
      <c r="E22" s="45">
        <v>399</v>
      </c>
      <c r="F22" s="45">
        <v>584</v>
      </c>
      <c r="G22" s="45">
        <v>284</v>
      </c>
      <c r="H22" s="45">
        <v>209</v>
      </c>
      <c r="I22" s="45">
        <v>266</v>
      </c>
      <c r="J22" s="53">
        <v>271</v>
      </c>
    </row>
    <row r="23" spans="1:15" x14ac:dyDescent="0.25">
      <c r="A23" s="91" t="s">
        <v>4</v>
      </c>
      <c r="B23" s="45">
        <v>6381</v>
      </c>
      <c r="C23" s="45">
        <v>5225</v>
      </c>
      <c r="D23" s="45">
        <v>7392</v>
      </c>
      <c r="E23" s="45">
        <v>7548</v>
      </c>
      <c r="F23" s="45">
        <v>7989</v>
      </c>
      <c r="G23" s="45">
        <v>6633</v>
      </c>
      <c r="H23" s="45">
        <v>6277</v>
      </c>
      <c r="I23" s="45">
        <v>6635</v>
      </c>
      <c r="J23" s="53">
        <v>7899</v>
      </c>
    </row>
    <row r="24" spans="1:15" ht="15.75" thickBot="1" x14ac:dyDescent="0.3">
      <c r="A24" s="92" t="s">
        <v>5</v>
      </c>
      <c r="B24" s="46">
        <f>SUM(B19:B23)</f>
        <v>42862</v>
      </c>
      <c r="C24" s="46">
        <f>SUM(C19:C23)</f>
        <v>41809</v>
      </c>
      <c r="D24" s="46">
        <f t="shared" ref="D24" si="4">SUM(D19:D23)</f>
        <v>41520</v>
      </c>
      <c r="E24" s="46">
        <f>SUM(E19:E23)</f>
        <v>41451</v>
      </c>
      <c r="F24" s="46">
        <f>SUM(F19:F23)</f>
        <v>42547</v>
      </c>
      <c r="G24" s="46">
        <f>SUM(G19:G23)</f>
        <v>41142</v>
      </c>
      <c r="H24" s="46">
        <f>SUM(H19:H23)</f>
        <v>39742</v>
      </c>
      <c r="I24" s="46">
        <f t="shared" ref="I24" si="5">SUM(I19:I23)</f>
        <v>40686</v>
      </c>
      <c r="J24" s="54">
        <f>SUM(J19:J23)</f>
        <v>40067</v>
      </c>
    </row>
    <row r="25" spans="1:15" ht="15.75" thickTop="1" x14ac:dyDescent="0.25">
      <c r="A25" s="93" t="s">
        <v>6</v>
      </c>
      <c r="B25" s="47">
        <v>21380</v>
      </c>
      <c r="C25" s="47">
        <v>20892</v>
      </c>
      <c r="D25" s="47">
        <v>20786</v>
      </c>
      <c r="E25" s="47">
        <v>20713</v>
      </c>
      <c r="F25" s="47">
        <v>21273</v>
      </c>
      <c r="G25" s="47">
        <v>20569</v>
      </c>
      <c r="H25" s="47">
        <v>19867</v>
      </c>
      <c r="I25" s="47">
        <v>20335</v>
      </c>
      <c r="J25" s="55">
        <v>20034</v>
      </c>
    </row>
    <row r="26" spans="1:15" ht="15.75" thickBot="1" x14ac:dyDescent="0.3">
      <c r="A26" s="94" t="s">
        <v>7</v>
      </c>
      <c r="B26" s="48">
        <v>21482</v>
      </c>
      <c r="C26" s="48">
        <v>20917</v>
      </c>
      <c r="D26" s="48">
        <v>20738</v>
      </c>
      <c r="E26" s="48">
        <v>20738</v>
      </c>
      <c r="F26" s="48">
        <v>21274</v>
      </c>
      <c r="G26" s="48">
        <v>20564</v>
      </c>
      <c r="H26" s="48">
        <v>19875</v>
      </c>
      <c r="I26" s="48">
        <v>20351</v>
      </c>
      <c r="J26" s="56">
        <v>20033</v>
      </c>
    </row>
    <row r="27" spans="1:15" ht="15.75" thickBot="1" x14ac:dyDescent="0.3">
      <c r="A27" s="95" t="s">
        <v>8</v>
      </c>
      <c r="B27" s="49">
        <f t="shared" ref="B27:C27" si="6">SUM(B25:B26)</f>
        <v>42862</v>
      </c>
      <c r="C27" s="49">
        <f t="shared" si="6"/>
        <v>41809</v>
      </c>
      <c r="D27" s="49">
        <f>SUM(D25:D26)</f>
        <v>41524</v>
      </c>
      <c r="E27" s="49">
        <f>SUM(E25:E26)</f>
        <v>41451</v>
      </c>
      <c r="F27" s="49">
        <f>SUM(F25:F26)</f>
        <v>42547</v>
      </c>
      <c r="G27" s="49">
        <f>SUM(G25:G26)</f>
        <v>41133</v>
      </c>
      <c r="H27" s="49">
        <f>SUM(H25:H26)</f>
        <v>39742</v>
      </c>
      <c r="I27" s="49">
        <f t="shared" ref="I27" si="7">SUM(I25:I26)</f>
        <v>40686</v>
      </c>
      <c r="J27" s="57">
        <f>SUM(J25:J26)</f>
        <v>40067</v>
      </c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</sheetData>
  <mergeCells count="2">
    <mergeCell ref="A2:J2"/>
    <mergeCell ref="A3:J3"/>
  </mergeCells>
  <pageMargins left="0.7" right="0.7" top="0.75" bottom="0.75" header="0.3" footer="0.3"/>
  <pageSetup scale="89" orientation="landscape" r:id="rId1"/>
  <ignoredErrors>
    <ignoredError sqref="C12 B12 D12:J12 C24 B24 D24:J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6"/>
  <sheetViews>
    <sheetView workbookViewId="0">
      <selection activeCell="L5" sqref="L5"/>
    </sheetView>
  </sheetViews>
  <sheetFormatPr defaultRowHeight="15" x14ac:dyDescent="0.25"/>
  <cols>
    <col min="1" max="1" width="20.42578125" customWidth="1"/>
    <col min="2" max="2" width="10.5703125" style="50" customWidth="1"/>
    <col min="3" max="9" width="12.7109375" style="50" customWidth="1"/>
    <col min="10" max="10" width="6.85546875" style="50" customWidth="1"/>
    <col min="11" max="17" width="9.140625" style="50"/>
  </cols>
  <sheetData>
    <row r="2" spans="1:18" ht="16.5" thickBot="1" x14ac:dyDescent="0.3">
      <c r="A2" s="17" t="s">
        <v>33</v>
      </c>
      <c r="B2" s="58"/>
    </row>
    <row r="3" spans="1:18" ht="15.75" thickBot="1" x14ac:dyDescent="0.3">
      <c r="A3" s="14"/>
      <c r="B3" s="43">
        <v>2011</v>
      </c>
      <c r="C3" s="43">
        <v>2012</v>
      </c>
      <c r="D3" s="43">
        <v>2013</v>
      </c>
      <c r="E3" s="43">
        <v>2014</v>
      </c>
      <c r="F3" s="43">
        <v>2015</v>
      </c>
      <c r="G3" s="43">
        <v>2016</v>
      </c>
      <c r="H3" s="43">
        <v>2017</v>
      </c>
      <c r="I3" s="43">
        <v>2018</v>
      </c>
      <c r="J3" s="51">
        <v>2019</v>
      </c>
      <c r="R3" s="50"/>
    </row>
    <row r="4" spans="1:18" ht="15.75" thickTop="1" x14ac:dyDescent="0.25">
      <c r="A4" s="5" t="s">
        <v>14</v>
      </c>
      <c r="B4" s="97">
        <v>1795</v>
      </c>
      <c r="C4" s="80">
        <v>2526</v>
      </c>
      <c r="D4" s="80">
        <v>2585</v>
      </c>
      <c r="E4" s="80">
        <v>3178</v>
      </c>
      <c r="F4" s="80">
        <v>3339</v>
      </c>
      <c r="G4" s="80">
        <v>2852</v>
      </c>
      <c r="H4" s="80">
        <v>3366</v>
      </c>
      <c r="I4" s="80">
        <v>5820</v>
      </c>
      <c r="J4" s="81">
        <v>8368</v>
      </c>
      <c r="R4" s="50"/>
    </row>
    <row r="5" spans="1:18" x14ac:dyDescent="0.25">
      <c r="A5" s="5" t="s">
        <v>15</v>
      </c>
      <c r="B5" s="97">
        <v>271</v>
      </c>
      <c r="C5" s="80">
        <v>266</v>
      </c>
      <c r="D5" s="80">
        <v>209</v>
      </c>
      <c r="E5" s="80">
        <v>284</v>
      </c>
      <c r="F5" s="80">
        <v>584</v>
      </c>
      <c r="G5" s="80">
        <v>399</v>
      </c>
      <c r="H5" s="80">
        <v>337</v>
      </c>
      <c r="I5" s="80">
        <v>723</v>
      </c>
      <c r="J5" s="81">
        <v>718</v>
      </c>
      <c r="R5" s="50"/>
    </row>
    <row r="6" spans="1:18" ht="15.75" thickBot="1" x14ac:dyDescent="0.3">
      <c r="A6" s="4" t="s">
        <v>16</v>
      </c>
      <c r="B6" s="88">
        <f t="shared" ref="B6" si="0">B5+B4</f>
        <v>2066</v>
      </c>
      <c r="C6" s="88">
        <f t="shared" ref="C6:J6" si="1">C5+C4</f>
        <v>2792</v>
      </c>
      <c r="D6" s="88">
        <f t="shared" si="1"/>
        <v>2794</v>
      </c>
      <c r="E6" s="88">
        <f t="shared" si="1"/>
        <v>3462</v>
      </c>
      <c r="F6" s="88">
        <f t="shared" si="1"/>
        <v>3923</v>
      </c>
      <c r="G6" s="88">
        <f t="shared" si="1"/>
        <v>3251</v>
      </c>
      <c r="H6" s="88">
        <f t="shared" si="1"/>
        <v>3703</v>
      </c>
      <c r="I6" s="88">
        <f t="shared" si="1"/>
        <v>6543</v>
      </c>
      <c r="J6" s="89">
        <f t="shared" si="1"/>
        <v>9086</v>
      </c>
      <c r="R6" s="5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6"/>
  <sheetViews>
    <sheetView workbookViewId="0">
      <selection activeCell="R23" sqref="R23"/>
    </sheetView>
  </sheetViews>
  <sheetFormatPr defaultRowHeight="15" x14ac:dyDescent="0.25"/>
  <cols>
    <col min="1" max="1" width="20.42578125" customWidth="1"/>
    <col min="2" max="2" width="8.5703125" style="50" customWidth="1"/>
    <col min="3" max="9" width="9.42578125" style="50" customWidth="1"/>
  </cols>
  <sheetData>
    <row r="2" spans="1:10" ht="16.5" thickBot="1" x14ac:dyDescent="0.3">
      <c r="A2" s="17" t="s">
        <v>34</v>
      </c>
      <c r="B2" s="58"/>
      <c r="C2" s="58"/>
      <c r="D2" s="58"/>
      <c r="E2" s="58"/>
      <c r="F2" s="58"/>
      <c r="G2" s="58"/>
      <c r="H2" s="58"/>
    </row>
    <row r="3" spans="1:10" ht="15.75" thickBot="1" x14ac:dyDescent="0.3">
      <c r="A3" s="14"/>
      <c r="B3" s="43">
        <v>2011</v>
      </c>
      <c r="C3" s="43">
        <v>2012</v>
      </c>
      <c r="D3" s="43">
        <v>2013</v>
      </c>
      <c r="E3" s="43">
        <v>2014</v>
      </c>
      <c r="F3" s="43">
        <v>2015</v>
      </c>
      <c r="G3" s="43">
        <v>2016</v>
      </c>
      <c r="H3" s="43">
        <v>2017</v>
      </c>
      <c r="I3" s="43">
        <v>2018</v>
      </c>
      <c r="J3" s="51">
        <v>2019</v>
      </c>
    </row>
    <row r="4" spans="1:10" ht="15.75" thickTop="1" x14ac:dyDescent="0.25">
      <c r="A4" s="5" t="s">
        <v>14</v>
      </c>
      <c r="B4" s="97">
        <v>5624</v>
      </c>
      <c r="C4" s="97">
        <v>5048</v>
      </c>
      <c r="D4" s="97">
        <v>4499</v>
      </c>
      <c r="E4" s="97">
        <v>4094</v>
      </c>
      <c r="F4" s="97">
        <v>4304</v>
      </c>
      <c r="G4" s="97">
        <v>3642</v>
      </c>
      <c r="H4" s="97">
        <v>4014</v>
      </c>
      <c r="I4" s="97">
        <v>3938</v>
      </c>
      <c r="J4" s="81">
        <v>3327</v>
      </c>
    </row>
    <row r="5" spans="1:10" x14ac:dyDescent="0.25">
      <c r="A5" s="5" t="s">
        <v>15</v>
      </c>
      <c r="B5" s="97">
        <v>7899</v>
      </c>
      <c r="C5" s="97">
        <v>6635</v>
      </c>
      <c r="D5" s="97">
        <v>6277</v>
      </c>
      <c r="E5" s="97">
        <v>6633</v>
      </c>
      <c r="F5" s="97">
        <v>7989</v>
      </c>
      <c r="G5" s="97">
        <v>7548</v>
      </c>
      <c r="H5" s="97">
        <v>7392</v>
      </c>
      <c r="I5" s="97">
        <v>5225</v>
      </c>
      <c r="J5" s="81">
        <v>6381</v>
      </c>
    </row>
    <row r="6" spans="1:10" ht="15.75" thickBot="1" x14ac:dyDescent="0.3">
      <c r="A6" s="4" t="s">
        <v>16</v>
      </c>
      <c r="B6" s="88">
        <f t="shared" ref="B6" si="0">B5+B4</f>
        <v>13523</v>
      </c>
      <c r="C6" s="88">
        <f t="shared" ref="C6:D6" si="1">C5+C4</f>
        <v>11683</v>
      </c>
      <c r="D6" s="88">
        <f t="shared" si="1"/>
        <v>10776</v>
      </c>
      <c r="E6" s="88">
        <f t="shared" ref="E6:J6" si="2">E5+E4</f>
        <v>10727</v>
      </c>
      <c r="F6" s="88">
        <f t="shared" si="2"/>
        <v>12293</v>
      </c>
      <c r="G6" s="88">
        <f t="shared" si="2"/>
        <v>11190</v>
      </c>
      <c r="H6" s="88">
        <f t="shared" si="2"/>
        <v>11406</v>
      </c>
      <c r="I6" s="88">
        <f t="shared" si="2"/>
        <v>9163</v>
      </c>
      <c r="J6" s="89">
        <f t="shared" si="2"/>
        <v>9708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"/>
  <sheetViews>
    <sheetView zoomScaleNormal="100" workbookViewId="0">
      <pane xSplit="1" topLeftCell="B1" activePane="topRight" state="frozen"/>
      <selection activeCell="A7" sqref="A7"/>
      <selection pane="topRight" activeCell="G17" sqref="G17"/>
    </sheetView>
  </sheetViews>
  <sheetFormatPr defaultRowHeight="15" x14ac:dyDescent="0.25"/>
  <cols>
    <col min="1" max="1" width="31.85546875" style="6" customWidth="1"/>
    <col min="2" max="2" width="7.7109375" style="6" bestFit="1" customWidth="1"/>
    <col min="3" max="3" width="9.140625" style="6" customWidth="1"/>
    <col min="4" max="4" width="7.7109375" style="6" bestFit="1" customWidth="1"/>
    <col min="5" max="5" width="9.5703125" style="6" bestFit="1" customWidth="1"/>
    <col min="6" max="6" width="7.7109375" style="6" bestFit="1" customWidth="1"/>
    <col min="7" max="7" width="9.42578125" style="6" bestFit="1" customWidth="1"/>
    <col min="8" max="8" width="7.7109375" style="6" bestFit="1" customWidth="1"/>
    <col min="9" max="9" width="9.42578125" style="6" bestFit="1" customWidth="1"/>
    <col min="10" max="10" width="7.7109375" style="6" bestFit="1" customWidth="1"/>
    <col min="11" max="11" width="9.42578125" style="6" bestFit="1" customWidth="1"/>
    <col min="12" max="12" width="7.7109375" style="6" bestFit="1" customWidth="1"/>
    <col min="13" max="13" width="9.42578125" style="6" bestFit="1" customWidth="1"/>
    <col min="14" max="14" width="7.7109375" style="6" bestFit="1" customWidth="1"/>
    <col min="15" max="15" width="9.42578125" style="6" bestFit="1" customWidth="1"/>
    <col min="16" max="16" width="7.7109375" style="6" bestFit="1" customWidth="1"/>
    <col min="17" max="17" width="9.42578125" style="6" bestFit="1" customWidth="1"/>
    <col min="18" max="18" width="7.7109375" style="6" bestFit="1" customWidth="1"/>
  </cols>
  <sheetData>
    <row r="1" spans="1:18" ht="18.75" x14ac:dyDescent="0.3">
      <c r="A1" s="112" t="s">
        <v>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/>
      <c r="R1"/>
    </row>
    <row r="2" spans="1:18" ht="18.75" x14ac:dyDescent="0.3">
      <c r="A2" s="112" t="s">
        <v>43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/>
      <c r="R2"/>
    </row>
    <row r="4" spans="1:18" ht="15.75" thickBot="1" x14ac:dyDescent="0.3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9" customFormat="1" ht="51.75" thickBot="1" x14ac:dyDescent="0.3">
      <c r="A5" s="25" t="s">
        <v>10</v>
      </c>
      <c r="B5" s="101">
        <v>2019</v>
      </c>
      <c r="C5" s="26" t="s">
        <v>44</v>
      </c>
      <c r="D5" s="101">
        <v>2018</v>
      </c>
      <c r="E5" s="26" t="s">
        <v>40</v>
      </c>
      <c r="F5" s="101">
        <v>2017</v>
      </c>
      <c r="G5" s="26" t="s">
        <v>41</v>
      </c>
      <c r="H5" s="101">
        <v>2016</v>
      </c>
      <c r="I5" s="26" t="s">
        <v>39</v>
      </c>
      <c r="J5" s="101">
        <v>2015</v>
      </c>
      <c r="K5" s="26" t="s">
        <v>38</v>
      </c>
      <c r="L5" s="101">
        <v>2014</v>
      </c>
      <c r="M5" s="26" t="s">
        <v>37</v>
      </c>
      <c r="N5" s="101">
        <v>2013</v>
      </c>
      <c r="O5" s="26" t="s">
        <v>36</v>
      </c>
      <c r="P5" s="101">
        <v>2012</v>
      </c>
      <c r="Q5" s="26" t="s">
        <v>35</v>
      </c>
      <c r="R5" s="101">
        <v>2011</v>
      </c>
    </row>
    <row r="6" spans="1:18" s="10" customFormat="1" ht="15.75" thickTop="1" x14ac:dyDescent="0.25">
      <c r="A6" s="27" t="s">
        <v>13</v>
      </c>
      <c r="B6" s="102">
        <f>SUM(B7:B11)</f>
        <v>29748</v>
      </c>
      <c r="C6" s="28">
        <f>(B6-D6)/D6</f>
        <v>0.11637332532742897</v>
      </c>
      <c r="D6" s="102">
        <f>SUM(D7:D11)</f>
        <v>26647</v>
      </c>
      <c r="E6" s="28">
        <f>(D6-F6)/F6</f>
        <v>0.12805858945051224</v>
      </c>
      <c r="F6" s="102">
        <f>SUM(F7:F11)</f>
        <v>23622</v>
      </c>
      <c r="G6" s="28">
        <f>(F6-H6)/H6</f>
        <v>1.1995544512038386E-2</v>
      </c>
      <c r="H6" s="102">
        <f>SUM(H7:H11)</f>
        <v>23342</v>
      </c>
      <c r="I6" s="28">
        <f>(H6-J6)/J6</f>
        <v>-2.8428720083246619E-2</v>
      </c>
      <c r="J6" s="102">
        <f>SUM(J7:J11)</f>
        <v>24025</v>
      </c>
      <c r="K6" s="28">
        <f>(J6-L6)/L6</f>
        <v>7.1263885977782436E-3</v>
      </c>
      <c r="L6" s="102">
        <f>SUM(L7:L11)</f>
        <v>23855</v>
      </c>
      <c r="M6" s="28">
        <f>(L6-N6)/N6</f>
        <v>5.8951480445687397E-2</v>
      </c>
      <c r="N6" s="102">
        <f>SUM(N7:N11)</f>
        <v>22527</v>
      </c>
      <c r="O6" s="28">
        <f>(N6-P6)/P6</f>
        <v>-8.2216337339580364E-2</v>
      </c>
      <c r="P6" s="102">
        <f>SUM(P7:P11)</f>
        <v>24545</v>
      </c>
      <c r="Q6" s="28">
        <f>(P6-R6)/R6</f>
        <v>5.9664119500928203E-2</v>
      </c>
      <c r="R6" s="102">
        <f>SUM(R7:R11)</f>
        <v>23163</v>
      </c>
    </row>
    <row r="7" spans="1:18" x14ac:dyDescent="0.25">
      <c r="A7" s="29" t="s">
        <v>0</v>
      </c>
      <c r="B7" s="44">
        <v>18010</v>
      </c>
      <c r="C7" s="31">
        <f>(B7-D7)/D7</f>
        <v>6.8589058977097425E-2</v>
      </c>
      <c r="D7" s="44">
        <v>16854</v>
      </c>
      <c r="E7" s="31">
        <f>(D7-F7)/F7</f>
        <v>4.683229813664596E-2</v>
      </c>
      <c r="F7" s="44">
        <v>16100</v>
      </c>
      <c r="G7" s="31">
        <f>(F7-H7)/H7</f>
        <v>-2.3295316670710994E-2</v>
      </c>
      <c r="H7" s="45">
        <v>16484</v>
      </c>
      <c r="I7" s="31">
        <f>(H7-J7)/J7</f>
        <v>1.7154140441811676E-2</v>
      </c>
      <c r="J7" s="45">
        <v>16206</v>
      </c>
      <c r="K7" s="31">
        <f>(J7-L7)/L7</f>
        <v>-7.6541546751576752E-3</v>
      </c>
      <c r="L7" s="44">
        <v>16331</v>
      </c>
      <c r="M7" s="31">
        <f>(L7-N7)/N7</f>
        <v>0.10997077414531367</v>
      </c>
      <c r="N7" s="44">
        <v>14713</v>
      </c>
      <c r="O7" s="31">
        <f>(N7-P7)/P7</f>
        <v>-8.6546222139442477E-2</v>
      </c>
      <c r="P7" s="44">
        <v>16107</v>
      </c>
      <c r="Q7" s="31">
        <f>(P7-R7)/R7</f>
        <v>7.3227611940298504E-2</v>
      </c>
      <c r="R7" s="45">
        <v>15008</v>
      </c>
    </row>
    <row r="8" spans="1:18" x14ac:dyDescent="0.25">
      <c r="A8" s="18" t="s">
        <v>1</v>
      </c>
      <c r="B8" s="45">
        <v>4</v>
      </c>
      <c r="C8" s="32" t="e">
        <f>(B8-D8)/D8</f>
        <v>#DIV/0!</v>
      </c>
      <c r="D8" s="45">
        <v>0</v>
      </c>
      <c r="E8" s="32">
        <f>(D8-F8)/F8</f>
        <v>-1</v>
      </c>
      <c r="F8" s="45">
        <v>7</v>
      </c>
      <c r="G8" s="32">
        <f>(F8-H8)/H8</f>
        <v>-0.86792452830188682</v>
      </c>
      <c r="H8" s="45">
        <v>53</v>
      </c>
      <c r="I8" s="32"/>
      <c r="J8" s="45">
        <v>0</v>
      </c>
      <c r="K8" s="32">
        <f>(J8-L8)/L8</f>
        <v>-1</v>
      </c>
      <c r="L8" s="45">
        <v>4</v>
      </c>
      <c r="M8" s="32">
        <f>(L8-N8)/N8</f>
        <v>-0.97122302158273377</v>
      </c>
      <c r="N8" s="45">
        <v>139</v>
      </c>
      <c r="O8" s="32">
        <f>(N8-P8)/P8</f>
        <v>-0.38222222222222224</v>
      </c>
      <c r="P8" s="45">
        <v>225</v>
      </c>
      <c r="Q8" s="32">
        <f>(P8-R8)/R8</f>
        <v>-0.34971098265895956</v>
      </c>
      <c r="R8" s="45">
        <v>346</v>
      </c>
    </row>
    <row r="9" spans="1:18" x14ac:dyDescent="0.25">
      <c r="A9" s="18" t="s">
        <v>2</v>
      </c>
      <c r="B9" s="45">
        <v>39</v>
      </c>
      <c r="C9" s="33">
        <f>(B9-D9)/D9</f>
        <v>0.11428571428571428</v>
      </c>
      <c r="D9" s="45">
        <v>35</v>
      </c>
      <c r="E9" s="33">
        <f>(D9-F9)/F9</f>
        <v>-0.7407407407407407</v>
      </c>
      <c r="F9" s="45">
        <v>135</v>
      </c>
      <c r="G9" s="33">
        <f>(F9-H9)/H9</f>
        <v>-0.56591639871382637</v>
      </c>
      <c r="H9" s="45">
        <v>311</v>
      </c>
      <c r="I9" s="33">
        <f>(H9-J9)/J9</f>
        <v>0.76704545454545459</v>
      </c>
      <c r="J9" s="45">
        <v>176</v>
      </c>
      <c r="K9" s="33">
        <f>(J9-L9)/L9</f>
        <v>-0.29032258064516131</v>
      </c>
      <c r="L9" s="45">
        <v>248</v>
      </c>
      <c r="M9" s="33">
        <f>(L9-N9)/N9</f>
        <v>-0.58037225042301188</v>
      </c>
      <c r="N9" s="45">
        <v>591</v>
      </c>
      <c r="O9" s="33">
        <f>(N9-P9)/P9</f>
        <v>-7.5117370892018781E-2</v>
      </c>
      <c r="P9" s="45">
        <v>639</v>
      </c>
      <c r="Q9" s="33">
        <f>(P9-R9)/R9</f>
        <v>0.63846153846153841</v>
      </c>
      <c r="R9" s="45">
        <v>390</v>
      </c>
    </row>
    <row r="10" spans="1:18" x14ac:dyDescent="0.25">
      <c r="A10" s="18" t="s">
        <v>3</v>
      </c>
      <c r="B10" s="45">
        <v>8368</v>
      </c>
      <c r="C10" s="33">
        <f t="shared" ref="C10:E13" si="0">(B10-D10)/D10</f>
        <v>0.43780068728522337</v>
      </c>
      <c r="D10" s="45">
        <v>5820</v>
      </c>
      <c r="E10" s="33">
        <f t="shared" si="0"/>
        <v>0.72905525846702313</v>
      </c>
      <c r="F10" s="45">
        <v>3366</v>
      </c>
      <c r="G10" s="33">
        <f t="shared" ref="G10:G13" si="1">(F10-H10)/H10</f>
        <v>0.18022440392706873</v>
      </c>
      <c r="H10" s="45">
        <v>2852</v>
      </c>
      <c r="I10" s="33">
        <f t="shared" ref="I10:I13" si="2">(H10-J10)/J10</f>
        <v>-0.14585205151242886</v>
      </c>
      <c r="J10" s="45">
        <v>3339</v>
      </c>
      <c r="K10" s="33">
        <f t="shared" ref="K10:K13" si="3">(J10-L10)/L10</f>
        <v>5.0660792951541848E-2</v>
      </c>
      <c r="L10" s="45">
        <v>3178</v>
      </c>
      <c r="M10" s="33">
        <f t="shared" ref="M10:M13" si="4">(L10-N10)/N10</f>
        <v>0.22940038684719535</v>
      </c>
      <c r="N10" s="45">
        <v>2585</v>
      </c>
      <c r="O10" s="33">
        <f t="shared" ref="O10:O13" si="5">(N10-P10)/P10</f>
        <v>2.3357086302454474E-2</v>
      </c>
      <c r="P10" s="45">
        <v>2526</v>
      </c>
      <c r="Q10" s="33">
        <f t="shared" ref="Q10:Q13" si="6">(P10-R10)/R10</f>
        <v>0.40724233983286906</v>
      </c>
      <c r="R10" s="45">
        <v>1795</v>
      </c>
    </row>
    <row r="11" spans="1:18" x14ac:dyDescent="0.25">
      <c r="A11" s="18" t="s">
        <v>4</v>
      </c>
      <c r="B11" s="45">
        <v>3327</v>
      </c>
      <c r="C11" s="33">
        <f t="shared" si="0"/>
        <v>-0.15515490096495682</v>
      </c>
      <c r="D11" s="45">
        <v>3938</v>
      </c>
      <c r="E11" s="33">
        <f t="shared" si="0"/>
        <v>-1.8933731938216243E-2</v>
      </c>
      <c r="F11" s="45">
        <v>4014</v>
      </c>
      <c r="G11" s="33">
        <f t="shared" si="1"/>
        <v>0.10214168039538715</v>
      </c>
      <c r="H11" s="45">
        <v>3642</v>
      </c>
      <c r="I11" s="33">
        <f t="shared" si="2"/>
        <v>-0.15381040892193309</v>
      </c>
      <c r="J11" s="45">
        <v>4304</v>
      </c>
      <c r="K11" s="33">
        <f t="shared" si="3"/>
        <v>5.1294577430385929E-2</v>
      </c>
      <c r="L11" s="45">
        <v>4094</v>
      </c>
      <c r="M11" s="33">
        <f t="shared" si="4"/>
        <v>-9.0020004445432317E-2</v>
      </c>
      <c r="N11" s="45">
        <v>4499</v>
      </c>
      <c r="O11" s="33">
        <f t="shared" si="5"/>
        <v>-0.10875594294770206</v>
      </c>
      <c r="P11" s="45">
        <v>5048</v>
      </c>
      <c r="Q11" s="33">
        <f t="shared" si="6"/>
        <v>-0.10241820768136557</v>
      </c>
      <c r="R11" s="45">
        <v>5624</v>
      </c>
    </row>
    <row r="12" spans="1:18" x14ac:dyDescent="0.25">
      <c r="A12" s="104" t="s">
        <v>6</v>
      </c>
      <c r="B12" s="105">
        <v>14979</v>
      </c>
      <c r="C12" s="106">
        <f t="shared" si="0"/>
        <v>0.12261110694746309</v>
      </c>
      <c r="D12" s="105">
        <v>13343</v>
      </c>
      <c r="E12" s="106">
        <f t="shared" si="0"/>
        <v>0.128276678504989</v>
      </c>
      <c r="F12" s="105">
        <v>11826</v>
      </c>
      <c r="G12" s="106">
        <f t="shared" si="1"/>
        <v>1.0942041374593947E-2</v>
      </c>
      <c r="H12" s="105">
        <v>11698</v>
      </c>
      <c r="I12" s="106">
        <f t="shared" si="2"/>
        <v>-2.7355117651949781E-2</v>
      </c>
      <c r="J12" s="105">
        <v>12027</v>
      </c>
      <c r="K12" s="106">
        <f t="shared" si="3"/>
        <v>3.8394124029713715E-3</v>
      </c>
      <c r="L12" s="105">
        <v>11981</v>
      </c>
      <c r="M12" s="106">
        <f t="shared" si="4"/>
        <v>6.0922695475073056E-2</v>
      </c>
      <c r="N12" s="105">
        <v>11293</v>
      </c>
      <c r="O12" s="106">
        <f t="shared" si="5"/>
        <v>-8.2839275562413703E-2</v>
      </c>
      <c r="P12" s="105">
        <v>12313</v>
      </c>
      <c r="Q12" s="106">
        <f t="shared" si="6"/>
        <v>6.155703077851539E-2</v>
      </c>
      <c r="R12" s="105">
        <v>11599</v>
      </c>
    </row>
    <row r="13" spans="1:18" ht="15.75" thickBot="1" x14ac:dyDescent="0.3">
      <c r="A13" s="4" t="s">
        <v>7</v>
      </c>
      <c r="B13" s="48">
        <v>14769</v>
      </c>
      <c r="C13" s="38">
        <f t="shared" si="0"/>
        <v>0.11011725796752857</v>
      </c>
      <c r="D13" s="48">
        <v>13304</v>
      </c>
      <c r="E13" s="38">
        <f t="shared" si="0"/>
        <v>0.12783994574432012</v>
      </c>
      <c r="F13" s="48">
        <v>11796</v>
      </c>
      <c r="G13" s="38">
        <f t="shared" si="1"/>
        <v>1.3053933356234971E-2</v>
      </c>
      <c r="H13" s="48">
        <v>11644</v>
      </c>
      <c r="I13" s="38">
        <f t="shared" si="2"/>
        <v>-2.9504917486247707E-2</v>
      </c>
      <c r="J13" s="48">
        <v>11998</v>
      </c>
      <c r="K13" s="38">
        <f t="shared" si="3"/>
        <v>1.0442984672393464E-2</v>
      </c>
      <c r="L13" s="48">
        <v>11874</v>
      </c>
      <c r="M13" s="38">
        <f t="shared" si="4"/>
        <v>5.791161796151105E-2</v>
      </c>
      <c r="N13" s="48">
        <v>11224</v>
      </c>
      <c r="O13" s="38">
        <f t="shared" si="5"/>
        <v>-8.2406801831262269E-2</v>
      </c>
      <c r="P13" s="48">
        <v>12232</v>
      </c>
      <c r="Q13" s="38">
        <f t="shared" si="6"/>
        <v>5.7765479072985126E-2</v>
      </c>
      <c r="R13" s="48">
        <v>11564</v>
      </c>
    </row>
    <row r="14" spans="1:18" x14ac:dyDescent="0.25">
      <c r="A14" s="5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6" spans="1:18" ht="15.75" thickBot="1" x14ac:dyDescent="0.3">
      <c r="A16" s="24" t="s">
        <v>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9" customFormat="1" ht="39" thickBot="1" x14ac:dyDescent="0.3">
      <c r="A17" s="25" t="s">
        <v>10</v>
      </c>
      <c r="B17" s="101">
        <v>2019</v>
      </c>
      <c r="C17" s="26" t="s">
        <v>44</v>
      </c>
      <c r="D17" s="101">
        <v>2018</v>
      </c>
      <c r="E17" s="26" t="s">
        <v>40</v>
      </c>
      <c r="F17" s="101">
        <v>2017</v>
      </c>
      <c r="G17" s="26" t="s">
        <v>41</v>
      </c>
      <c r="H17" s="101">
        <v>2016</v>
      </c>
      <c r="I17" s="26" t="s">
        <v>39</v>
      </c>
      <c r="J17" s="101">
        <v>2015</v>
      </c>
      <c r="K17" s="26" t="s">
        <v>38</v>
      </c>
      <c r="L17" s="101">
        <v>2014</v>
      </c>
      <c r="M17" s="26" t="s">
        <v>37</v>
      </c>
      <c r="N17" s="101">
        <v>2013</v>
      </c>
      <c r="O17" s="26" t="s">
        <v>36</v>
      </c>
      <c r="P17" s="101">
        <v>2012</v>
      </c>
      <c r="Q17" s="26" t="s">
        <v>35</v>
      </c>
      <c r="R17" s="101">
        <v>2011</v>
      </c>
    </row>
    <row r="18" spans="1:18" ht="15.75" thickTop="1" x14ac:dyDescent="0.25">
      <c r="A18" s="27" t="s">
        <v>13</v>
      </c>
      <c r="B18" s="102">
        <f>SUM(B19:B23)</f>
        <v>42862</v>
      </c>
      <c r="C18" s="28">
        <f>(B18-D18)/D18</f>
        <v>2.5185964744433017E-2</v>
      </c>
      <c r="D18" s="102">
        <f>SUM(D19:D23)</f>
        <v>41809</v>
      </c>
      <c r="E18" s="28">
        <f>(D18-F18)/F18</f>
        <v>6.9605009633911365E-3</v>
      </c>
      <c r="F18" s="102">
        <f>SUM(F19:F23)</f>
        <v>41520</v>
      </c>
      <c r="G18" s="28">
        <f>(F18-H18)/H18</f>
        <v>1.6646160526887167E-3</v>
      </c>
      <c r="H18" s="102">
        <f>SUM(H19:H23)</f>
        <v>41451</v>
      </c>
      <c r="I18" s="28">
        <f>(H18-J18)/J18</f>
        <v>-2.5759748043340306E-2</v>
      </c>
      <c r="J18" s="102">
        <f>SUM(J19:J23)</f>
        <v>42547</v>
      </c>
      <c r="K18" s="28">
        <f>(J18-L18)/L18</f>
        <v>3.4150017014243354E-2</v>
      </c>
      <c r="L18" s="102">
        <f>SUM(L19:L23)</f>
        <v>41142</v>
      </c>
      <c r="M18" s="28">
        <f>(L18-N18)/N18</f>
        <v>3.5227215540234516E-2</v>
      </c>
      <c r="N18" s="102">
        <f>SUM(N19:N23)</f>
        <v>39742</v>
      </c>
      <c r="O18" s="28">
        <f>(N18-P18)/P18</f>
        <v>-2.32020842550263E-2</v>
      </c>
      <c r="P18" s="102">
        <f>SUM(P19:P23)</f>
        <v>40686</v>
      </c>
      <c r="Q18" s="28">
        <f>(P18-R18)/R18</f>
        <v>1.544912271944493E-2</v>
      </c>
      <c r="R18" s="102">
        <f>SUM(R19:R23)</f>
        <v>40067</v>
      </c>
    </row>
    <row r="19" spans="1:18" x14ac:dyDescent="0.25">
      <c r="A19" s="29" t="s">
        <v>0</v>
      </c>
      <c r="B19" s="44">
        <v>26145</v>
      </c>
      <c r="C19" s="31">
        <f>(B19-D19)/D19</f>
        <v>1.5734265734265736E-2</v>
      </c>
      <c r="D19" s="44">
        <v>25740</v>
      </c>
      <c r="E19" s="31">
        <f>(D19-F19)/F19</f>
        <v>-1.8156850778150747E-2</v>
      </c>
      <c r="F19" s="44">
        <v>26216</v>
      </c>
      <c r="G19" s="31">
        <f>(F19-H19)/H19</f>
        <v>-8.00435133522827E-2</v>
      </c>
      <c r="H19" s="45">
        <v>28497</v>
      </c>
      <c r="I19" s="31">
        <f>(H19-J19)/J19</f>
        <v>2.0337283826846648E-2</v>
      </c>
      <c r="J19" s="45">
        <v>27929</v>
      </c>
      <c r="K19" s="31">
        <f>(J19-L19)/L19</f>
        <v>-1.4711070345022226E-2</v>
      </c>
      <c r="L19" s="44">
        <v>28346</v>
      </c>
      <c r="M19" s="31">
        <f>(L19-N19)/N19</f>
        <v>5.8160370315066448E-2</v>
      </c>
      <c r="N19" s="44">
        <v>26788</v>
      </c>
      <c r="O19" s="31">
        <f>(N19-P19)/P19</f>
        <v>5.129312036419293E-2</v>
      </c>
      <c r="P19" s="44">
        <v>25481</v>
      </c>
      <c r="Q19" s="31">
        <f>(P19-R19)/R19</f>
        <v>0.10045346577413086</v>
      </c>
      <c r="R19" s="103">
        <v>23155</v>
      </c>
    </row>
    <row r="20" spans="1:18" x14ac:dyDescent="0.25">
      <c r="A20" s="18" t="s">
        <v>1</v>
      </c>
      <c r="B20" s="45">
        <v>6248</v>
      </c>
      <c r="C20" s="32">
        <f>(B20-D20)/D20</f>
        <v>3.2020493115593977E-4</v>
      </c>
      <c r="D20" s="45">
        <v>6246</v>
      </c>
      <c r="E20" s="32">
        <f>(D20-F20)/F20</f>
        <v>0.52155907429963455</v>
      </c>
      <c r="F20" s="45">
        <v>4105</v>
      </c>
      <c r="G20" s="32">
        <f>(F20-H20)/H20</f>
        <v>4.5323450134770891</v>
      </c>
      <c r="H20" s="45">
        <v>742</v>
      </c>
      <c r="I20" s="32">
        <f>(H20-J20)/J20</f>
        <v>0.72960372960372966</v>
      </c>
      <c r="J20" s="45">
        <v>429</v>
      </c>
      <c r="K20" s="32">
        <f>(J20-L20)/L20</f>
        <v>-0.52333333333333332</v>
      </c>
      <c r="L20" s="45">
        <v>900</v>
      </c>
      <c r="M20" s="32">
        <f>(L20-N20)/N20</f>
        <v>8.9686098654708519E-3</v>
      </c>
      <c r="N20" s="45">
        <v>892</v>
      </c>
      <c r="O20" s="32">
        <f>(N20-P20)/P20</f>
        <v>-0.23955669224211423</v>
      </c>
      <c r="P20" s="45">
        <v>1173</v>
      </c>
      <c r="Q20" s="32">
        <f>(P20-R20)/R20</f>
        <v>-0.30837264150943394</v>
      </c>
      <c r="R20" s="12">
        <v>1696</v>
      </c>
    </row>
    <row r="21" spans="1:18" x14ac:dyDescent="0.25">
      <c r="A21" s="18" t="s">
        <v>2</v>
      </c>
      <c r="B21" s="45">
        <v>3370</v>
      </c>
      <c r="C21" s="33">
        <f>(B21-D21)/D21</f>
        <v>-0.13032258064516128</v>
      </c>
      <c r="D21" s="45">
        <v>3875</v>
      </c>
      <c r="E21" s="33">
        <f>(D21-F21)/F21</f>
        <v>0.11671469740634005</v>
      </c>
      <c r="F21" s="45">
        <v>3470</v>
      </c>
      <c r="G21" s="33">
        <f>(F21-H21)/H21</f>
        <v>-0.18640093786635403</v>
      </c>
      <c r="H21" s="45">
        <v>4265</v>
      </c>
      <c r="I21" s="33">
        <f>(H21-J21)/J21</f>
        <v>-0.24056267806267806</v>
      </c>
      <c r="J21" s="45">
        <v>5616</v>
      </c>
      <c r="K21" s="33">
        <f>(J21-L21)/L21</f>
        <v>0.12793733681462141</v>
      </c>
      <c r="L21" s="45">
        <v>4979</v>
      </c>
      <c r="M21" s="33">
        <f>(L21-N21)/N21</f>
        <v>-0.10706599713055955</v>
      </c>
      <c r="N21" s="45">
        <v>5576</v>
      </c>
      <c r="O21" s="33">
        <f>(N21-P21)/P21</f>
        <v>-0.21806198289160006</v>
      </c>
      <c r="P21" s="45">
        <v>7131</v>
      </c>
      <c r="Q21" s="33">
        <f>(P21-R21)/R21</f>
        <v>1.2063582174283282E-2</v>
      </c>
      <c r="R21" s="12">
        <v>7046</v>
      </c>
    </row>
    <row r="22" spans="1:18" x14ac:dyDescent="0.25">
      <c r="A22" s="18" t="s">
        <v>3</v>
      </c>
      <c r="B22" s="45">
        <v>718</v>
      </c>
      <c r="C22" s="33">
        <f t="shared" ref="C22:E25" si="7">(B22-D22)/D22</f>
        <v>-6.9156293222683261E-3</v>
      </c>
      <c r="D22" s="45">
        <v>723</v>
      </c>
      <c r="E22" s="33">
        <f t="shared" si="7"/>
        <v>1.1454005934718101</v>
      </c>
      <c r="F22" s="45">
        <v>337</v>
      </c>
      <c r="G22" s="33">
        <f t="shared" ref="G22:G25" si="8">(F22-H22)/H22</f>
        <v>-0.15538847117794485</v>
      </c>
      <c r="H22" s="45">
        <v>399</v>
      </c>
      <c r="I22" s="33">
        <f t="shared" ref="I22:I25" si="9">(H22-J22)/J22</f>
        <v>-0.31678082191780821</v>
      </c>
      <c r="J22" s="45">
        <v>584</v>
      </c>
      <c r="K22" s="33">
        <f t="shared" ref="K22:K25" si="10">(J22-L22)/L22</f>
        <v>1.056338028169014</v>
      </c>
      <c r="L22" s="45">
        <v>284</v>
      </c>
      <c r="M22" s="33">
        <f t="shared" ref="M22:M25" si="11">(L22-N22)/N22</f>
        <v>0.35885167464114831</v>
      </c>
      <c r="N22" s="45">
        <v>209</v>
      </c>
      <c r="O22" s="33">
        <f t="shared" ref="O22:O25" si="12">(N22-P22)/P22</f>
        <v>-0.21428571428571427</v>
      </c>
      <c r="P22" s="45">
        <v>266</v>
      </c>
      <c r="Q22" s="33">
        <f t="shared" ref="Q22:Q25" si="13">(P22-R22)/R22</f>
        <v>-1.8450184501845018E-2</v>
      </c>
      <c r="R22" s="12">
        <v>271</v>
      </c>
    </row>
    <row r="23" spans="1:18" x14ac:dyDescent="0.25">
      <c r="A23" s="18" t="s">
        <v>4</v>
      </c>
      <c r="B23" s="45">
        <v>6381</v>
      </c>
      <c r="C23" s="33">
        <f t="shared" si="7"/>
        <v>0.22124401913875599</v>
      </c>
      <c r="D23" s="45">
        <v>5225</v>
      </c>
      <c r="E23" s="33">
        <f t="shared" si="7"/>
        <v>-0.29315476190476192</v>
      </c>
      <c r="F23" s="45">
        <v>7392</v>
      </c>
      <c r="G23" s="33">
        <f t="shared" si="8"/>
        <v>-2.066772655007949E-2</v>
      </c>
      <c r="H23" s="45">
        <v>7548</v>
      </c>
      <c r="I23" s="33">
        <f t="shared" si="9"/>
        <v>-5.5200901239203903E-2</v>
      </c>
      <c r="J23" s="45">
        <v>7989</v>
      </c>
      <c r="K23" s="33">
        <f t="shared" si="10"/>
        <v>0.20443238353686116</v>
      </c>
      <c r="L23" s="45">
        <v>6633</v>
      </c>
      <c r="M23" s="33">
        <f t="shared" si="11"/>
        <v>5.671499123785248E-2</v>
      </c>
      <c r="N23" s="45">
        <v>6277</v>
      </c>
      <c r="O23" s="33">
        <f t="shared" si="12"/>
        <v>-5.395629238884702E-2</v>
      </c>
      <c r="P23" s="45">
        <v>6635</v>
      </c>
      <c r="Q23" s="33">
        <f t="shared" si="13"/>
        <v>-0.16002025572857323</v>
      </c>
      <c r="R23" s="12">
        <v>7899</v>
      </c>
    </row>
    <row r="24" spans="1:18" x14ac:dyDescent="0.25">
      <c r="A24" s="104" t="s">
        <v>6</v>
      </c>
      <c r="B24" s="105">
        <v>21380</v>
      </c>
      <c r="C24" s="106">
        <f t="shared" si="7"/>
        <v>2.3358223243346736E-2</v>
      </c>
      <c r="D24" s="105">
        <v>20892</v>
      </c>
      <c r="E24" s="106">
        <f t="shared" si="7"/>
        <v>5.0995862599826809E-3</v>
      </c>
      <c r="F24" s="105">
        <v>20786</v>
      </c>
      <c r="G24" s="106">
        <f t="shared" si="8"/>
        <v>3.5243566842079852E-3</v>
      </c>
      <c r="H24" s="105">
        <v>20713</v>
      </c>
      <c r="I24" s="106">
        <f t="shared" si="9"/>
        <v>-2.6324448831852584E-2</v>
      </c>
      <c r="J24" s="105">
        <v>21273</v>
      </c>
      <c r="K24" s="106">
        <f t="shared" si="10"/>
        <v>3.4226262822694344E-2</v>
      </c>
      <c r="L24" s="105">
        <v>20569</v>
      </c>
      <c r="M24" s="106">
        <f t="shared" si="11"/>
        <v>3.5334977601046966E-2</v>
      </c>
      <c r="N24" s="105">
        <v>19867</v>
      </c>
      <c r="O24" s="106">
        <f t="shared" si="12"/>
        <v>-2.3014507007622326E-2</v>
      </c>
      <c r="P24" s="105">
        <v>20335</v>
      </c>
      <c r="Q24" s="106">
        <f t="shared" si="13"/>
        <v>1.5024458420684835E-2</v>
      </c>
      <c r="R24" s="107">
        <v>20034</v>
      </c>
    </row>
    <row r="25" spans="1:18" ht="15.75" thickBot="1" x14ac:dyDescent="0.3">
      <c r="A25" s="4" t="s">
        <v>7</v>
      </c>
      <c r="B25" s="48">
        <v>21482</v>
      </c>
      <c r="C25" s="38">
        <f t="shared" si="7"/>
        <v>2.701152172873739E-2</v>
      </c>
      <c r="D25" s="48">
        <v>20917</v>
      </c>
      <c r="E25" s="38">
        <f t="shared" si="7"/>
        <v>8.6314977336290864E-3</v>
      </c>
      <c r="F25" s="48">
        <v>20738</v>
      </c>
      <c r="G25" s="38">
        <f t="shared" si="8"/>
        <v>0</v>
      </c>
      <c r="H25" s="48">
        <v>20738</v>
      </c>
      <c r="I25" s="38">
        <f t="shared" si="9"/>
        <v>-2.519507379900348E-2</v>
      </c>
      <c r="J25" s="48">
        <v>21274</v>
      </c>
      <c r="K25" s="38">
        <f t="shared" si="10"/>
        <v>3.4526356739933865E-2</v>
      </c>
      <c r="L25" s="48">
        <v>20564</v>
      </c>
      <c r="M25" s="38">
        <f t="shared" si="11"/>
        <v>3.4666666666666665E-2</v>
      </c>
      <c r="N25" s="48">
        <v>19875</v>
      </c>
      <c r="O25" s="38">
        <f t="shared" si="12"/>
        <v>-2.3389514028794654E-2</v>
      </c>
      <c r="P25" s="48">
        <v>20351</v>
      </c>
      <c r="Q25" s="38">
        <f t="shared" si="13"/>
        <v>1.587380821644287E-2</v>
      </c>
      <c r="R25" s="22">
        <v>20033</v>
      </c>
    </row>
    <row r="26" spans="1:18" x14ac:dyDescent="0.25">
      <c r="A26" s="5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ht="18.75" x14ac:dyDescent="0.3">
      <c r="A27" s="112" t="s">
        <v>28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/>
      <c r="R27"/>
    </row>
    <row r="28" spans="1:18" ht="18.75" x14ac:dyDescent="0.3">
      <c r="A28" s="112" t="s">
        <v>43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/>
      <c r="R28"/>
    </row>
    <row r="30" spans="1:18" ht="15.75" thickBot="1" x14ac:dyDescent="0.3">
      <c r="A30" s="24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9" customFormat="1" ht="39" thickBot="1" x14ac:dyDescent="0.3">
      <c r="A31" s="25" t="s">
        <v>10</v>
      </c>
      <c r="B31" s="101">
        <v>2019</v>
      </c>
      <c r="C31" s="26" t="s">
        <v>44</v>
      </c>
      <c r="D31" s="101">
        <v>2018</v>
      </c>
      <c r="E31" s="26" t="s">
        <v>40</v>
      </c>
      <c r="F31" s="101">
        <v>2017</v>
      </c>
      <c r="G31" s="26" t="s">
        <v>41</v>
      </c>
      <c r="H31" s="101">
        <v>2016</v>
      </c>
      <c r="I31" s="26" t="s">
        <v>39</v>
      </c>
      <c r="J31" s="101">
        <v>2015</v>
      </c>
      <c r="K31" s="26" t="s">
        <v>38</v>
      </c>
      <c r="L31" s="101">
        <v>2014</v>
      </c>
      <c r="M31" s="26" t="s">
        <v>37</v>
      </c>
      <c r="N31" s="101">
        <v>2013</v>
      </c>
      <c r="O31" s="26" t="s">
        <v>36</v>
      </c>
      <c r="P31" s="101">
        <v>2012</v>
      </c>
      <c r="Q31" s="26" t="s">
        <v>35</v>
      </c>
      <c r="R31" s="101">
        <v>2011</v>
      </c>
    </row>
    <row r="32" spans="1:18" ht="15.75" thickTop="1" x14ac:dyDescent="0.25">
      <c r="A32" s="2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 ht="16.5" x14ac:dyDescent="0.35">
      <c r="A33" s="40" t="s">
        <v>27</v>
      </c>
      <c r="B33" s="41">
        <f>B6+B18</f>
        <v>72610</v>
      </c>
      <c r="C33" s="28">
        <f>(B33-D33)/D33</f>
        <v>6.0681313544466521E-2</v>
      </c>
      <c r="D33" s="41">
        <f>D6+D18</f>
        <v>68456</v>
      </c>
      <c r="E33" s="28">
        <f>(D33-F33)/F33</f>
        <v>5.0873476405391298E-2</v>
      </c>
      <c r="F33" s="41">
        <f>F6+F18</f>
        <v>65142</v>
      </c>
      <c r="G33" s="28">
        <f>(F33-H33)/H33</f>
        <v>5.3863843316407636E-3</v>
      </c>
      <c r="H33" s="41">
        <f>H6+H18</f>
        <v>64793</v>
      </c>
      <c r="I33" s="28">
        <f>(H33-J33)/J33</f>
        <v>-2.6722946584149494E-2</v>
      </c>
      <c r="J33" s="41">
        <f>J6+J18</f>
        <v>66572</v>
      </c>
      <c r="K33" s="28">
        <f>(J33-L33)/L33</f>
        <v>2.4231887625582718E-2</v>
      </c>
      <c r="L33" s="41">
        <f>L6+L18</f>
        <v>64997</v>
      </c>
      <c r="M33" s="28">
        <f>(L33-N33)/N33</f>
        <v>4.3809921469752204E-2</v>
      </c>
      <c r="N33" s="41">
        <f>N6+N18</f>
        <v>62269</v>
      </c>
      <c r="O33" s="28">
        <f>(N33-P33)/P33</f>
        <v>-4.5407858226916648E-2</v>
      </c>
      <c r="P33" s="41">
        <f>P6+P18</f>
        <v>65231</v>
      </c>
      <c r="Q33" s="28">
        <f>(P33-R33)/R33</f>
        <v>3.1646370393800409E-2</v>
      </c>
      <c r="R33" s="41">
        <f>R6+R18</f>
        <v>63230</v>
      </c>
    </row>
    <row r="34" spans="1:18" x14ac:dyDescent="0.25">
      <c r="A34" s="20"/>
      <c r="B34" s="39"/>
      <c r="C34" s="42"/>
      <c r="D34" s="39"/>
      <c r="E34" s="42"/>
      <c r="F34" s="39"/>
      <c r="G34" s="42"/>
      <c r="H34" s="39"/>
      <c r="I34" s="42"/>
      <c r="J34" s="39"/>
      <c r="K34" s="42"/>
      <c r="L34" s="39"/>
      <c r="M34" s="42"/>
      <c r="N34" s="39"/>
      <c r="O34" s="42"/>
      <c r="P34" s="39"/>
      <c r="Q34" s="42"/>
      <c r="R34" s="39"/>
    </row>
    <row r="35" spans="1:18" x14ac:dyDescent="0.25">
      <c r="A35" s="29" t="s">
        <v>0</v>
      </c>
      <c r="B35" s="30">
        <f>B7+B19</f>
        <v>44155</v>
      </c>
      <c r="C35" s="31">
        <f>(B35-D35)/D35</f>
        <v>3.6648354228295064E-2</v>
      </c>
      <c r="D35" s="30">
        <f>D7+D19</f>
        <v>42594</v>
      </c>
      <c r="E35" s="31">
        <f>(D35-F35)/F35</f>
        <v>6.5696190566216089E-3</v>
      </c>
      <c r="F35" s="30">
        <f>F7+F19</f>
        <v>42316</v>
      </c>
      <c r="G35" s="31">
        <f>(F35-H35)/H35</f>
        <v>-5.9247237722593986E-2</v>
      </c>
      <c r="H35" s="30">
        <f>H7+H19</f>
        <v>44981</v>
      </c>
      <c r="I35" s="31">
        <f>(H35-J35)/J35</f>
        <v>1.9168460405573809E-2</v>
      </c>
      <c r="J35" s="30">
        <f>J7+J19</f>
        <v>44135</v>
      </c>
      <c r="K35" s="31">
        <f>(J35-L35)/L35</f>
        <v>-1.2131521812118093E-2</v>
      </c>
      <c r="L35" s="30">
        <f>L7+L19</f>
        <v>44677</v>
      </c>
      <c r="M35" s="31">
        <f>(L35-N35)/N35</f>
        <v>7.6528276427074049E-2</v>
      </c>
      <c r="N35" s="30">
        <f>N7+N19</f>
        <v>41501</v>
      </c>
      <c r="O35" s="31">
        <f>(N35-P35)/P35</f>
        <v>-2.0919496008463979E-3</v>
      </c>
      <c r="P35" s="30">
        <f>P7+P19</f>
        <v>41588</v>
      </c>
      <c r="Q35" s="31">
        <f>(P35-R35)/R35</f>
        <v>8.9746613211749607E-2</v>
      </c>
      <c r="R35" s="30">
        <f>R7+R19</f>
        <v>38163</v>
      </c>
    </row>
    <row r="36" spans="1:18" x14ac:dyDescent="0.25">
      <c r="A36" s="18" t="s">
        <v>1</v>
      </c>
      <c r="B36" s="19">
        <f>B8+B20</f>
        <v>6252</v>
      </c>
      <c r="C36" s="32">
        <f>(B36-D36)/D36</f>
        <v>9.6061479346781938E-4</v>
      </c>
      <c r="D36" s="19">
        <f>D8+D20</f>
        <v>6246</v>
      </c>
      <c r="E36" s="32">
        <f>(D36-F36)/F36</f>
        <v>0.51896887159533078</v>
      </c>
      <c r="F36" s="19">
        <f>F8+F20</f>
        <v>4112</v>
      </c>
      <c r="G36" s="32">
        <f>(F36-H36)/H36</f>
        <v>4.172327044025157</v>
      </c>
      <c r="H36" s="19">
        <f>H8+H20</f>
        <v>795</v>
      </c>
      <c r="I36" s="32">
        <f>(H36-J36)/J36</f>
        <v>0.85314685314685312</v>
      </c>
      <c r="J36" s="19">
        <f>J8+J20</f>
        <v>429</v>
      </c>
      <c r="K36" s="32">
        <f>(J36-L36)/L36</f>
        <v>-0.52544247787610621</v>
      </c>
      <c r="L36" s="19">
        <f>L8+L20</f>
        <v>904</v>
      </c>
      <c r="M36" s="32">
        <f>(L36-N36)/N36</f>
        <v>-0.12318137730358875</v>
      </c>
      <c r="N36" s="19">
        <f>N8+N20</f>
        <v>1031</v>
      </c>
      <c r="O36" s="32">
        <f>(N36-P36)/P36</f>
        <v>-0.2625178826895565</v>
      </c>
      <c r="P36" s="19">
        <f>P8+P20</f>
        <v>1398</v>
      </c>
      <c r="Q36" s="32">
        <f>(P36-R36)/R36</f>
        <v>-0.31537708129285014</v>
      </c>
      <c r="R36" s="19">
        <f>R8+R20</f>
        <v>2042</v>
      </c>
    </row>
    <row r="37" spans="1:18" x14ac:dyDescent="0.25">
      <c r="A37" s="18" t="s">
        <v>2</v>
      </c>
      <c r="B37" s="19">
        <f>B9+B21</f>
        <v>3409</v>
      </c>
      <c r="C37" s="33">
        <f>(B37-D37)/D37</f>
        <v>-0.12813299232736572</v>
      </c>
      <c r="D37" s="19">
        <f>D9+D21</f>
        <v>3910</v>
      </c>
      <c r="E37" s="33">
        <f>(D37-F37)/F37</f>
        <v>8.4604715672676842E-2</v>
      </c>
      <c r="F37" s="19">
        <f>F9+F21</f>
        <v>3605</v>
      </c>
      <c r="G37" s="33">
        <f>(F37-H37)/H37</f>
        <v>-0.21219405594405594</v>
      </c>
      <c r="H37" s="19">
        <f>H9+H21</f>
        <v>4576</v>
      </c>
      <c r="I37" s="33">
        <f>(H37-J37)/J37</f>
        <v>-0.20994475138121546</v>
      </c>
      <c r="J37" s="19">
        <f>J9+J21</f>
        <v>5792</v>
      </c>
      <c r="K37" s="33">
        <f>(J37-L37)/L37</f>
        <v>0.10809259613545054</v>
      </c>
      <c r="L37" s="19">
        <f>L9+L21</f>
        <v>5227</v>
      </c>
      <c r="M37" s="33">
        <f>(L37-N37)/N37</f>
        <v>-0.15242419328684936</v>
      </c>
      <c r="N37" s="19">
        <f>N9+N21</f>
        <v>6167</v>
      </c>
      <c r="O37" s="33">
        <f>(N37-P37)/P37</f>
        <v>-0.20630630630630631</v>
      </c>
      <c r="P37" s="19">
        <f>P9+P21</f>
        <v>7770</v>
      </c>
      <c r="Q37" s="33">
        <f>(P37-R37)/R37</f>
        <v>4.4916621839698766E-2</v>
      </c>
      <c r="R37" s="19">
        <f>R9+R21</f>
        <v>7436</v>
      </c>
    </row>
    <row r="38" spans="1:18" x14ac:dyDescent="0.25">
      <c r="A38" s="18" t="s">
        <v>3</v>
      </c>
      <c r="B38" s="19">
        <f>B10+B22</f>
        <v>9086</v>
      </c>
      <c r="C38" s="33">
        <f t="shared" ref="C38:E39" si="14">(B38-D38)/D38</f>
        <v>0.38865963625248356</v>
      </c>
      <c r="D38" s="19">
        <f>D10+D22</f>
        <v>6543</v>
      </c>
      <c r="E38" s="33">
        <f t="shared" si="14"/>
        <v>0.76694571968674052</v>
      </c>
      <c r="F38" s="19">
        <f>F10+F22</f>
        <v>3703</v>
      </c>
      <c r="G38" s="33">
        <f t="shared" ref="G38:G39" si="15">(F38-H38)/H38</f>
        <v>0.13903414334051062</v>
      </c>
      <c r="H38" s="19">
        <f>H10+H22</f>
        <v>3251</v>
      </c>
      <c r="I38" s="33">
        <f t="shared" ref="I38:I39" si="16">(H38-J38)/J38</f>
        <v>-0.17129747642110629</v>
      </c>
      <c r="J38" s="19">
        <f>J10+J22</f>
        <v>3923</v>
      </c>
      <c r="K38" s="33">
        <f t="shared" ref="K38:K39" si="17">(J38-L38)/L38</f>
        <v>0.13316002310803005</v>
      </c>
      <c r="L38" s="19">
        <f>L10+L22</f>
        <v>3462</v>
      </c>
      <c r="M38" s="33">
        <f t="shared" ref="M38:M39" si="18">(L38-N38)/N38</f>
        <v>0.23908375089477452</v>
      </c>
      <c r="N38" s="19">
        <f>N10+N22</f>
        <v>2794</v>
      </c>
      <c r="O38" s="33">
        <f t="shared" ref="O38:O39" si="19">(N38-P38)/P38</f>
        <v>7.1633237822349568E-4</v>
      </c>
      <c r="P38" s="19">
        <f>P10+P22</f>
        <v>2792</v>
      </c>
      <c r="Q38" s="33">
        <f t="shared" ref="Q38:Q39" si="20">(P38-R38)/R38</f>
        <v>0.35140367860600191</v>
      </c>
      <c r="R38" s="19">
        <f>R10+R22</f>
        <v>2066</v>
      </c>
    </row>
    <row r="39" spans="1:18" x14ac:dyDescent="0.25">
      <c r="A39" s="34" t="s">
        <v>4</v>
      </c>
      <c r="B39" s="35">
        <f>B11+B23</f>
        <v>9708</v>
      </c>
      <c r="C39" s="36">
        <f t="shared" si="14"/>
        <v>5.9478336789261156E-2</v>
      </c>
      <c r="D39" s="35">
        <f>D11+D23</f>
        <v>9163</v>
      </c>
      <c r="E39" s="36">
        <f t="shared" si="14"/>
        <v>-0.19665088549886026</v>
      </c>
      <c r="F39" s="35">
        <f>F11+F23</f>
        <v>11406</v>
      </c>
      <c r="G39" s="36">
        <f t="shared" si="15"/>
        <v>1.9302949061662199E-2</v>
      </c>
      <c r="H39" s="35">
        <f>H11+H23</f>
        <v>11190</v>
      </c>
      <c r="I39" s="36">
        <f t="shared" si="16"/>
        <v>-8.9725860245668268E-2</v>
      </c>
      <c r="J39" s="35">
        <f>J11+J23</f>
        <v>12293</v>
      </c>
      <c r="K39" s="36">
        <f t="shared" si="17"/>
        <v>0.14598676237531463</v>
      </c>
      <c r="L39" s="35">
        <f>L11+L23</f>
        <v>10727</v>
      </c>
      <c r="M39" s="36">
        <f t="shared" si="18"/>
        <v>-4.5471417965850039E-3</v>
      </c>
      <c r="N39" s="35">
        <f>N11+N23</f>
        <v>10776</v>
      </c>
      <c r="O39" s="36">
        <f t="shared" si="19"/>
        <v>-7.7634169305828976E-2</v>
      </c>
      <c r="P39" s="35">
        <f>P11+P23</f>
        <v>11683</v>
      </c>
      <c r="Q39" s="36">
        <f t="shared" si="20"/>
        <v>-0.13606448273312136</v>
      </c>
      <c r="R39" s="35">
        <f>R11+R23</f>
        <v>13523</v>
      </c>
    </row>
    <row r="40" spans="1:18" x14ac:dyDescent="0.25">
      <c r="A40" s="20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 x14ac:dyDescent="0.25">
      <c r="A41" s="20" t="s">
        <v>6</v>
      </c>
      <c r="B41" s="21">
        <f>B12+B24</f>
        <v>36359</v>
      </c>
      <c r="C41" s="37">
        <f t="shared" ref="C41:E42" si="21">(B41-D41)/D41</f>
        <v>6.2041770118299984E-2</v>
      </c>
      <c r="D41" s="21">
        <f>D12+D24</f>
        <v>34235</v>
      </c>
      <c r="E41" s="37">
        <f t="shared" si="21"/>
        <v>4.9766956948362563E-2</v>
      </c>
      <c r="F41" s="21">
        <f>F12+F24</f>
        <v>32612</v>
      </c>
      <c r="G41" s="37">
        <f t="shared" ref="G41:G42" si="22">(F41-H41)/H41</f>
        <v>6.2015982228255835E-3</v>
      </c>
      <c r="H41" s="21">
        <f>H12+H24</f>
        <v>32411</v>
      </c>
      <c r="I41" s="37">
        <f t="shared" ref="I41:I42" si="23">(H41-J41)/J41</f>
        <v>-2.6696696696696696E-2</v>
      </c>
      <c r="J41" s="21">
        <f>J12+J24</f>
        <v>33300</v>
      </c>
      <c r="K41" s="37">
        <f t="shared" ref="K41:K42" si="24">(J41-L41)/L41</f>
        <v>2.3041474654377881E-2</v>
      </c>
      <c r="L41" s="21">
        <f>L12+L24</f>
        <v>32550</v>
      </c>
      <c r="M41" s="37">
        <f t="shared" ref="M41:M42" si="25">(L41-N41)/N41</f>
        <v>4.460847240051348E-2</v>
      </c>
      <c r="N41" s="21">
        <f>N12+N24</f>
        <v>31160</v>
      </c>
      <c r="O41" s="37">
        <f t="shared" ref="O41:O42" si="26">(N41-P41)/P41</f>
        <v>-4.5577064444988977E-2</v>
      </c>
      <c r="P41" s="21">
        <f>P12+P24</f>
        <v>32648</v>
      </c>
      <c r="Q41" s="37">
        <f t="shared" ref="Q41:Q42" si="27">(P41-R41)/R41</f>
        <v>3.2086744855056429E-2</v>
      </c>
      <c r="R41" s="21">
        <f>R12+R24</f>
        <v>31633</v>
      </c>
    </row>
    <row r="42" spans="1:18" ht="15.75" thickBot="1" x14ac:dyDescent="0.3">
      <c r="A42" s="4" t="s">
        <v>7</v>
      </c>
      <c r="B42" s="22">
        <f>B13+B25</f>
        <v>36251</v>
      </c>
      <c r="C42" s="38">
        <f t="shared" si="21"/>
        <v>5.932030040033897E-2</v>
      </c>
      <c r="D42" s="22">
        <f>D13+D25</f>
        <v>34221</v>
      </c>
      <c r="E42" s="38">
        <f t="shared" si="21"/>
        <v>5.1853445626114221E-2</v>
      </c>
      <c r="F42" s="22">
        <f>F13+F25</f>
        <v>32534</v>
      </c>
      <c r="G42" s="38">
        <f t="shared" si="22"/>
        <v>4.6939657834599467E-3</v>
      </c>
      <c r="H42" s="22">
        <f>H13+H25</f>
        <v>32382</v>
      </c>
      <c r="I42" s="38">
        <f t="shared" si="23"/>
        <v>-2.6749218562154363E-2</v>
      </c>
      <c r="J42" s="22">
        <f>J13+J25</f>
        <v>33272</v>
      </c>
      <c r="K42" s="38">
        <f t="shared" si="24"/>
        <v>2.5710586349343364E-2</v>
      </c>
      <c r="L42" s="22">
        <f>L13+L25</f>
        <v>32438</v>
      </c>
      <c r="M42" s="38">
        <f t="shared" si="25"/>
        <v>4.3056046818225668E-2</v>
      </c>
      <c r="N42" s="22">
        <f>N13+N25</f>
        <v>31099</v>
      </c>
      <c r="O42" s="38">
        <f t="shared" si="26"/>
        <v>-4.5545222969032934E-2</v>
      </c>
      <c r="P42" s="22">
        <f>P13+P25</f>
        <v>32583</v>
      </c>
      <c r="Q42" s="38">
        <f t="shared" si="27"/>
        <v>3.1205494192486628E-2</v>
      </c>
      <c r="R42" s="22">
        <f>R13+R25</f>
        <v>31597</v>
      </c>
    </row>
  </sheetData>
  <mergeCells count="4">
    <mergeCell ref="A27:P27"/>
    <mergeCell ref="A28:P28"/>
    <mergeCell ref="A1:P1"/>
    <mergeCell ref="A2:P2"/>
  </mergeCells>
  <pageMargins left="0.7" right="0.7" top="0.75" bottom="0.75" header="0.3" footer="0.3"/>
  <ignoredErrors>
    <ignoredError sqref="E41:P42" formula="1"/>
    <ignoredError sqref="D14:P17 D6:D13 D26:P27 D18:D25 P25 D33:D40 A41:A42 D29:P32 A29:A32 A33:A40 A18:A25 A26:A27 A6:A13 A14:A17" formulaRange="1"/>
    <ignoredError sqref="E6:P13 E18:O25 E33:P40 P18:P2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3"/>
  <sheetViews>
    <sheetView workbookViewId="0">
      <selection activeCell="J8" sqref="J8"/>
    </sheetView>
  </sheetViews>
  <sheetFormatPr defaultRowHeight="15" x14ac:dyDescent="0.25"/>
  <cols>
    <col min="1" max="1" width="26.85546875" style="23" customWidth="1"/>
  </cols>
  <sheetData>
    <row r="2" spans="1:10" x14ac:dyDescent="0.25">
      <c r="A2" s="113" t="s">
        <v>22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5">
      <c r="A3" s="113" t="s">
        <v>45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.75" thickBot="1" x14ac:dyDescent="0.3">
      <c r="A4" s="114" t="s">
        <v>23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x14ac:dyDescent="0.25">
      <c r="A5" s="71" t="s">
        <v>13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5">
      <c r="A6" s="74"/>
      <c r="B6" s="75">
        <v>2011</v>
      </c>
      <c r="C6" s="75">
        <v>2012</v>
      </c>
      <c r="D6" s="75">
        <v>2013</v>
      </c>
      <c r="E6" s="75">
        <v>2014</v>
      </c>
      <c r="F6" s="75">
        <v>2015</v>
      </c>
      <c r="G6" s="75">
        <v>2016</v>
      </c>
      <c r="H6" s="75">
        <v>2017</v>
      </c>
      <c r="I6" s="75">
        <v>2018</v>
      </c>
      <c r="J6" s="76">
        <v>2019</v>
      </c>
    </row>
    <row r="7" spans="1:10" x14ac:dyDescent="0.25">
      <c r="A7" s="74" t="s">
        <v>14</v>
      </c>
      <c r="B7" s="44">
        <v>23163</v>
      </c>
      <c r="C7" s="44">
        <v>24545</v>
      </c>
      <c r="D7" s="44">
        <v>22527</v>
      </c>
      <c r="E7" s="44">
        <v>23855</v>
      </c>
      <c r="F7" s="44">
        <v>24025</v>
      </c>
      <c r="G7" s="44">
        <v>23342</v>
      </c>
      <c r="H7" s="44">
        <v>23622</v>
      </c>
      <c r="I7" s="44">
        <v>26647</v>
      </c>
      <c r="J7" s="52">
        <v>29748</v>
      </c>
    </row>
    <row r="8" spans="1:10" x14ac:dyDescent="0.25">
      <c r="A8" s="74" t="s">
        <v>15</v>
      </c>
      <c r="B8" s="44">
        <v>40067</v>
      </c>
      <c r="C8" s="44">
        <v>40686</v>
      </c>
      <c r="D8" s="44">
        <v>39742</v>
      </c>
      <c r="E8" s="44">
        <v>41142</v>
      </c>
      <c r="F8" s="44">
        <v>42547</v>
      </c>
      <c r="G8" s="44">
        <v>41451</v>
      </c>
      <c r="H8" s="44">
        <v>41520</v>
      </c>
      <c r="I8" s="44">
        <v>41809</v>
      </c>
      <c r="J8" s="52">
        <v>42862</v>
      </c>
    </row>
    <row r="9" spans="1:10" ht="15.75" thickBot="1" x14ac:dyDescent="0.3">
      <c r="A9" s="74" t="s">
        <v>16</v>
      </c>
      <c r="B9" s="77">
        <f t="shared" ref="B9" si="0">B7+B8</f>
        <v>63230</v>
      </c>
      <c r="C9" s="77">
        <f t="shared" ref="C9:D9" si="1">C7+C8</f>
        <v>65231</v>
      </c>
      <c r="D9" s="77">
        <f t="shared" si="1"/>
        <v>62269</v>
      </c>
      <c r="E9" s="77">
        <f t="shared" ref="E9" si="2">E7+E8</f>
        <v>64997</v>
      </c>
      <c r="F9" s="77">
        <f t="shared" ref="F9" si="3">F7+F8</f>
        <v>66572</v>
      </c>
      <c r="G9" s="77">
        <f t="shared" ref="G9" si="4">G7+G8</f>
        <v>64793</v>
      </c>
      <c r="H9" s="77">
        <f t="shared" ref="H9:I9" si="5">H7+H8</f>
        <v>65142</v>
      </c>
      <c r="I9" s="77">
        <f t="shared" si="5"/>
        <v>68456</v>
      </c>
      <c r="J9" s="78">
        <f t="shared" ref="J9" si="6">J7+J8</f>
        <v>72610</v>
      </c>
    </row>
    <row r="10" spans="1:10" ht="15.75" thickTop="1" x14ac:dyDescent="0.25">
      <c r="A10" s="79" t="s">
        <v>17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x14ac:dyDescent="0.25">
      <c r="A11" s="74"/>
      <c r="B11" s="75">
        <v>2011</v>
      </c>
      <c r="C11" s="75">
        <v>2012</v>
      </c>
      <c r="D11" s="75">
        <v>2013</v>
      </c>
      <c r="E11" s="75">
        <v>2014</v>
      </c>
      <c r="F11" s="75">
        <v>2015</v>
      </c>
      <c r="G11" s="75">
        <v>2016</v>
      </c>
      <c r="H11" s="75">
        <v>2017</v>
      </c>
      <c r="I11" s="75">
        <v>2018</v>
      </c>
      <c r="J11" s="76">
        <v>2019</v>
      </c>
    </row>
    <row r="12" spans="1:10" x14ac:dyDescent="0.25">
      <c r="A12" s="74" t="s">
        <v>14</v>
      </c>
      <c r="B12" s="80">
        <v>15008</v>
      </c>
      <c r="C12" s="80">
        <v>16107</v>
      </c>
      <c r="D12" s="80">
        <v>14713</v>
      </c>
      <c r="E12" s="80">
        <v>16331</v>
      </c>
      <c r="F12" s="80">
        <v>16206</v>
      </c>
      <c r="G12" s="80">
        <v>16484</v>
      </c>
      <c r="H12" s="80">
        <v>16100</v>
      </c>
      <c r="I12" s="80">
        <v>16854</v>
      </c>
      <c r="J12" s="81">
        <v>18010</v>
      </c>
    </row>
    <row r="13" spans="1:10" x14ac:dyDescent="0.25">
      <c r="A13" s="74" t="s">
        <v>15</v>
      </c>
      <c r="B13" s="80">
        <v>23155</v>
      </c>
      <c r="C13" s="80">
        <v>25481</v>
      </c>
      <c r="D13" s="80">
        <v>26788</v>
      </c>
      <c r="E13" s="80">
        <v>28346</v>
      </c>
      <c r="F13" s="80">
        <v>27929</v>
      </c>
      <c r="G13" s="80">
        <v>28497</v>
      </c>
      <c r="H13" s="80">
        <v>26216</v>
      </c>
      <c r="I13" s="80">
        <v>25740</v>
      </c>
      <c r="J13" s="81">
        <v>26145</v>
      </c>
    </row>
    <row r="14" spans="1:10" ht="15.75" thickBot="1" x14ac:dyDescent="0.3">
      <c r="A14" s="74" t="s">
        <v>16</v>
      </c>
      <c r="B14" s="82">
        <f t="shared" ref="B14" si="7">B13+B12</f>
        <v>38163</v>
      </c>
      <c r="C14" s="82">
        <f t="shared" ref="C14:J14" si="8">C13+C12</f>
        <v>41588</v>
      </c>
      <c r="D14" s="82">
        <f t="shared" si="8"/>
        <v>41501</v>
      </c>
      <c r="E14" s="82">
        <f t="shared" si="8"/>
        <v>44677</v>
      </c>
      <c r="F14" s="82">
        <f t="shared" si="8"/>
        <v>44135</v>
      </c>
      <c r="G14" s="82">
        <f t="shared" si="8"/>
        <v>44981</v>
      </c>
      <c r="H14" s="82">
        <f t="shared" si="8"/>
        <v>42316</v>
      </c>
      <c r="I14" s="82">
        <f t="shared" si="8"/>
        <v>42594</v>
      </c>
      <c r="J14" s="83">
        <f t="shared" si="8"/>
        <v>44155</v>
      </c>
    </row>
    <row r="15" spans="1:10" ht="15.75" thickTop="1" x14ac:dyDescent="0.25">
      <c r="A15" s="79" t="s">
        <v>18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x14ac:dyDescent="0.25">
      <c r="A16" s="74"/>
      <c r="B16" s="75">
        <v>2011</v>
      </c>
      <c r="C16" s="75">
        <v>2012</v>
      </c>
      <c r="D16" s="75">
        <v>2013</v>
      </c>
      <c r="E16" s="75">
        <v>2014</v>
      </c>
      <c r="F16" s="75">
        <v>2015</v>
      </c>
      <c r="G16" s="75">
        <v>2016</v>
      </c>
      <c r="H16" s="75">
        <v>2017</v>
      </c>
      <c r="I16" s="75">
        <v>2018</v>
      </c>
      <c r="J16" s="76">
        <v>2019</v>
      </c>
    </row>
    <row r="17" spans="1:10" x14ac:dyDescent="0.25">
      <c r="A17" s="74" t="s">
        <v>14</v>
      </c>
      <c r="B17" s="80">
        <v>346</v>
      </c>
      <c r="C17" s="80">
        <v>225</v>
      </c>
      <c r="D17" s="80">
        <v>139</v>
      </c>
      <c r="E17" s="80">
        <v>4</v>
      </c>
      <c r="F17" s="80">
        <v>0</v>
      </c>
      <c r="G17" s="80">
        <v>53</v>
      </c>
      <c r="H17" s="80">
        <v>7</v>
      </c>
      <c r="I17" s="80">
        <v>0</v>
      </c>
      <c r="J17" s="81">
        <v>4</v>
      </c>
    </row>
    <row r="18" spans="1:10" x14ac:dyDescent="0.25">
      <c r="A18" s="74" t="s">
        <v>15</v>
      </c>
      <c r="B18" s="80">
        <v>1696</v>
      </c>
      <c r="C18" s="80">
        <v>1173</v>
      </c>
      <c r="D18" s="80">
        <v>892</v>
      </c>
      <c r="E18" s="80">
        <v>900</v>
      </c>
      <c r="F18" s="80">
        <v>429</v>
      </c>
      <c r="G18" s="80">
        <v>742</v>
      </c>
      <c r="H18" s="80">
        <v>4105</v>
      </c>
      <c r="I18" s="80">
        <v>6246</v>
      </c>
      <c r="J18" s="81">
        <v>6248</v>
      </c>
    </row>
    <row r="19" spans="1:10" ht="15.75" thickBot="1" x14ac:dyDescent="0.3">
      <c r="A19" s="74" t="s">
        <v>16</v>
      </c>
      <c r="B19" s="82">
        <f t="shared" ref="B19" si="9">B17+B18</f>
        <v>2042</v>
      </c>
      <c r="C19" s="82">
        <f t="shared" ref="C19:F19" si="10">C17+C18</f>
        <v>1398</v>
      </c>
      <c r="D19" s="82">
        <f t="shared" si="10"/>
        <v>1031</v>
      </c>
      <c r="E19" s="82">
        <f t="shared" si="10"/>
        <v>904</v>
      </c>
      <c r="F19" s="82">
        <f t="shared" si="10"/>
        <v>429</v>
      </c>
      <c r="G19" s="82">
        <f t="shared" ref="G19" si="11">G17+G18</f>
        <v>795</v>
      </c>
      <c r="H19" s="82">
        <f t="shared" ref="H19:I19" si="12">H17+H18</f>
        <v>4112</v>
      </c>
      <c r="I19" s="82">
        <f t="shared" si="12"/>
        <v>6246</v>
      </c>
      <c r="J19" s="83">
        <f t="shared" ref="J19" si="13">J17+J18</f>
        <v>6252</v>
      </c>
    </row>
    <row r="20" spans="1:10" ht="15.75" thickTop="1" x14ac:dyDescent="0.25">
      <c r="A20" s="79" t="s">
        <v>19</v>
      </c>
      <c r="B20" s="58"/>
      <c r="C20" s="58"/>
      <c r="D20" s="58"/>
      <c r="E20" s="58"/>
      <c r="F20" s="58"/>
      <c r="G20" s="58"/>
      <c r="H20" s="58"/>
      <c r="I20" s="58"/>
      <c r="J20" s="59"/>
    </row>
    <row r="21" spans="1:10" x14ac:dyDescent="0.25">
      <c r="A21" s="74"/>
      <c r="B21" s="75">
        <v>2011</v>
      </c>
      <c r="C21" s="75">
        <v>2012</v>
      </c>
      <c r="D21" s="75">
        <v>2013</v>
      </c>
      <c r="E21" s="75">
        <v>2014</v>
      </c>
      <c r="F21" s="75">
        <v>2015</v>
      </c>
      <c r="G21" s="75">
        <v>2016</v>
      </c>
      <c r="H21" s="75">
        <v>2017</v>
      </c>
      <c r="I21" s="75">
        <v>2018</v>
      </c>
      <c r="J21" s="76">
        <v>2019</v>
      </c>
    </row>
    <row r="22" spans="1:10" x14ac:dyDescent="0.25">
      <c r="A22" s="74" t="s">
        <v>14</v>
      </c>
      <c r="B22" s="80">
        <v>390</v>
      </c>
      <c r="C22" s="80">
        <v>639</v>
      </c>
      <c r="D22" s="80">
        <v>591</v>
      </c>
      <c r="E22" s="80">
        <v>248</v>
      </c>
      <c r="F22" s="80">
        <v>176</v>
      </c>
      <c r="G22" s="80">
        <v>311</v>
      </c>
      <c r="H22" s="80">
        <v>135</v>
      </c>
      <c r="I22" s="80">
        <v>35</v>
      </c>
      <c r="J22" s="81">
        <v>39</v>
      </c>
    </row>
    <row r="23" spans="1:10" x14ac:dyDescent="0.25">
      <c r="A23" s="74" t="s">
        <v>15</v>
      </c>
      <c r="B23" s="80">
        <v>7046</v>
      </c>
      <c r="C23" s="80">
        <v>7131</v>
      </c>
      <c r="D23" s="80">
        <v>5576</v>
      </c>
      <c r="E23" s="80">
        <v>4979</v>
      </c>
      <c r="F23" s="80">
        <v>5616</v>
      </c>
      <c r="G23" s="80">
        <v>4265</v>
      </c>
      <c r="H23" s="80">
        <v>3470</v>
      </c>
      <c r="I23" s="80">
        <v>3875</v>
      </c>
      <c r="J23" s="81">
        <v>3370</v>
      </c>
    </row>
    <row r="24" spans="1:10" ht="15.75" thickBot="1" x14ac:dyDescent="0.3">
      <c r="A24" s="74" t="s">
        <v>16</v>
      </c>
      <c r="B24" s="82">
        <f t="shared" ref="B24" si="14">B23+B22</f>
        <v>7436</v>
      </c>
      <c r="C24" s="82">
        <f t="shared" ref="C24:J24" si="15">C23+C22</f>
        <v>7770</v>
      </c>
      <c r="D24" s="82">
        <f t="shared" si="15"/>
        <v>6167</v>
      </c>
      <c r="E24" s="82">
        <f t="shared" si="15"/>
        <v>5227</v>
      </c>
      <c r="F24" s="82">
        <f t="shared" si="15"/>
        <v>5792</v>
      </c>
      <c r="G24" s="82">
        <f t="shared" si="15"/>
        <v>4576</v>
      </c>
      <c r="H24" s="82">
        <f t="shared" si="15"/>
        <v>3605</v>
      </c>
      <c r="I24" s="82">
        <f t="shared" si="15"/>
        <v>3910</v>
      </c>
      <c r="J24" s="83">
        <f t="shared" si="15"/>
        <v>3409</v>
      </c>
    </row>
    <row r="25" spans="1:10" ht="15.75" thickTop="1" x14ac:dyDescent="0.25">
      <c r="A25" s="79" t="s">
        <v>20</v>
      </c>
      <c r="B25" s="58"/>
      <c r="C25" s="58"/>
      <c r="D25" s="58"/>
      <c r="E25" s="58"/>
      <c r="F25" s="58"/>
      <c r="G25" s="58"/>
      <c r="H25" s="58"/>
      <c r="I25" s="58"/>
      <c r="J25" s="59"/>
    </row>
    <row r="26" spans="1:10" x14ac:dyDescent="0.25">
      <c r="A26" s="74"/>
      <c r="B26" s="75">
        <v>2011</v>
      </c>
      <c r="C26" s="75">
        <v>2012</v>
      </c>
      <c r="D26" s="75">
        <v>2013</v>
      </c>
      <c r="E26" s="75">
        <v>2014</v>
      </c>
      <c r="F26" s="75">
        <v>2015</v>
      </c>
      <c r="G26" s="75">
        <v>2016</v>
      </c>
      <c r="H26" s="75">
        <v>2017</v>
      </c>
      <c r="I26" s="75">
        <v>2018</v>
      </c>
      <c r="J26" s="76">
        <v>2019</v>
      </c>
    </row>
    <row r="27" spans="1:10" x14ac:dyDescent="0.25">
      <c r="A27" s="74" t="s">
        <v>14</v>
      </c>
      <c r="B27" s="58">
        <v>1795</v>
      </c>
      <c r="C27" s="80">
        <v>2526</v>
      </c>
      <c r="D27" s="80">
        <v>2585</v>
      </c>
      <c r="E27" s="80">
        <v>3178</v>
      </c>
      <c r="F27" s="80">
        <v>3339</v>
      </c>
      <c r="G27" s="80">
        <v>2852</v>
      </c>
      <c r="H27" s="80">
        <v>3366</v>
      </c>
      <c r="I27" s="80">
        <v>5820</v>
      </c>
      <c r="J27" s="81">
        <v>8368</v>
      </c>
    </row>
    <row r="28" spans="1:10" x14ac:dyDescent="0.25">
      <c r="A28" s="74" t="s">
        <v>15</v>
      </c>
      <c r="B28" s="80">
        <v>271</v>
      </c>
      <c r="C28" s="80">
        <v>266</v>
      </c>
      <c r="D28" s="80">
        <v>209</v>
      </c>
      <c r="E28" s="80">
        <v>284</v>
      </c>
      <c r="F28" s="80">
        <v>584</v>
      </c>
      <c r="G28" s="80">
        <v>399</v>
      </c>
      <c r="H28" s="80">
        <v>337</v>
      </c>
      <c r="I28" s="80">
        <v>723</v>
      </c>
      <c r="J28" s="81">
        <v>718</v>
      </c>
    </row>
    <row r="29" spans="1:10" ht="15.75" thickBot="1" x14ac:dyDescent="0.3">
      <c r="A29" s="74" t="s">
        <v>16</v>
      </c>
      <c r="B29" s="82">
        <f t="shared" ref="B29" si="16">B28+B27</f>
        <v>2066</v>
      </c>
      <c r="C29" s="82">
        <f t="shared" ref="C29:J29" si="17">C28+C27</f>
        <v>2792</v>
      </c>
      <c r="D29" s="82">
        <f t="shared" si="17"/>
        <v>2794</v>
      </c>
      <c r="E29" s="82">
        <f t="shared" si="17"/>
        <v>3462</v>
      </c>
      <c r="F29" s="82">
        <f t="shared" si="17"/>
        <v>3923</v>
      </c>
      <c r="G29" s="82">
        <f t="shared" si="17"/>
        <v>3251</v>
      </c>
      <c r="H29" s="82">
        <f t="shared" si="17"/>
        <v>3703</v>
      </c>
      <c r="I29" s="82">
        <f t="shared" si="17"/>
        <v>6543</v>
      </c>
      <c r="J29" s="83">
        <f t="shared" si="17"/>
        <v>9086</v>
      </c>
    </row>
    <row r="30" spans="1:10" s="60" customFormat="1" ht="15.75" thickTop="1" x14ac:dyDescent="0.25">
      <c r="A30" s="84" t="s">
        <v>21</v>
      </c>
      <c r="B30" s="85"/>
      <c r="C30" s="85"/>
      <c r="D30" s="85"/>
      <c r="E30" s="85"/>
      <c r="F30" s="85"/>
      <c r="G30" s="85"/>
      <c r="H30" s="85"/>
      <c r="I30" s="85"/>
      <c r="J30" s="86"/>
    </row>
    <row r="31" spans="1:10" x14ac:dyDescent="0.25">
      <c r="A31" s="74"/>
      <c r="B31" s="75">
        <v>2011</v>
      </c>
      <c r="C31" s="75">
        <v>2012</v>
      </c>
      <c r="D31" s="75">
        <v>2013</v>
      </c>
      <c r="E31" s="75">
        <v>2014</v>
      </c>
      <c r="F31" s="75">
        <v>2015</v>
      </c>
      <c r="G31" s="75">
        <v>2016</v>
      </c>
      <c r="H31" s="75">
        <v>2017</v>
      </c>
      <c r="I31" s="75">
        <v>2018</v>
      </c>
      <c r="J31" s="76">
        <v>2019</v>
      </c>
    </row>
    <row r="32" spans="1:10" x14ac:dyDescent="0.25">
      <c r="A32" s="74" t="s">
        <v>14</v>
      </c>
      <c r="B32" s="80">
        <v>5624</v>
      </c>
      <c r="C32" s="80">
        <v>5048</v>
      </c>
      <c r="D32" s="80">
        <v>4499</v>
      </c>
      <c r="E32" s="80">
        <v>4094</v>
      </c>
      <c r="F32" s="80">
        <v>4304</v>
      </c>
      <c r="G32" s="80">
        <v>3642</v>
      </c>
      <c r="H32" s="80">
        <v>4014</v>
      </c>
      <c r="I32" s="80">
        <v>3938</v>
      </c>
      <c r="J32" s="81">
        <v>3327</v>
      </c>
    </row>
    <row r="33" spans="1:10" x14ac:dyDescent="0.25">
      <c r="A33" s="74" t="s">
        <v>15</v>
      </c>
      <c r="B33" s="80">
        <v>7899</v>
      </c>
      <c r="C33" s="80">
        <v>6635</v>
      </c>
      <c r="D33" s="80">
        <v>6277</v>
      </c>
      <c r="E33" s="80">
        <v>6633</v>
      </c>
      <c r="F33" s="80">
        <v>7989</v>
      </c>
      <c r="G33" s="80">
        <v>7548</v>
      </c>
      <c r="H33" s="80">
        <v>7392</v>
      </c>
      <c r="I33" s="80">
        <v>5225</v>
      </c>
      <c r="J33" s="81">
        <v>6381</v>
      </c>
    </row>
    <row r="34" spans="1:10" ht="15.75" thickBot="1" x14ac:dyDescent="0.3">
      <c r="A34" s="87" t="s">
        <v>16</v>
      </c>
      <c r="B34" s="88">
        <f t="shared" ref="B34" si="18">B33+B32</f>
        <v>13523</v>
      </c>
      <c r="C34" s="88">
        <f t="shared" ref="C34:J34" si="19">C33+C32</f>
        <v>11683</v>
      </c>
      <c r="D34" s="88">
        <f t="shared" si="19"/>
        <v>10776</v>
      </c>
      <c r="E34" s="88">
        <f t="shared" si="19"/>
        <v>10727</v>
      </c>
      <c r="F34" s="88">
        <f t="shared" si="19"/>
        <v>12293</v>
      </c>
      <c r="G34" s="88">
        <f t="shared" si="19"/>
        <v>11190</v>
      </c>
      <c r="H34" s="88">
        <f t="shared" si="19"/>
        <v>11406</v>
      </c>
      <c r="I34" s="88">
        <f t="shared" si="19"/>
        <v>9163</v>
      </c>
      <c r="J34" s="89">
        <f t="shared" si="19"/>
        <v>9708</v>
      </c>
    </row>
    <row r="35" spans="1:10" x14ac:dyDescent="0.25">
      <c r="B35" s="6"/>
      <c r="C35" s="6"/>
    </row>
    <row r="36" spans="1:10" x14ac:dyDescent="0.25">
      <c r="B36" s="6"/>
      <c r="C36" s="6"/>
    </row>
    <row r="37" spans="1:10" x14ac:dyDescent="0.25">
      <c r="B37" s="6"/>
      <c r="C37" s="6"/>
    </row>
    <row r="38" spans="1:10" x14ac:dyDescent="0.25">
      <c r="B38" s="6"/>
      <c r="C38" s="6"/>
    </row>
    <row r="39" spans="1:10" x14ac:dyDescent="0.25">
      <c r="B39" s="6"/>
      <c r="C39" s="6"/>
    </row>
    <row r="40" spans="1:10" x14ac:dyDescent="0.25">
      <c r="B40" s="6"/>
      <c r="C40" s="6"/>
    </row>
    <row r="41" spans="1:10" x14ac:dyDescent="0.25">
      <c r="B41" s="6"/>
      <c r="C41" s="6"/>
    </row>
    <row r="42" spans="1:10" x14ac:dyDescent="0.25">
      <c r="B42" s="6"/>
      <c r="C42" s="6"/>
    </row>
    <row r="43" spans="1:10" x14ac:dyDescent="0.25">
      <c r="B43" s="6"/>
      <c r="C43" s="6"/>
    </row>
    <row r="44" spans="1:10" x14ac:dyDescent="0.25">
      <c r="B44" s="6"/>
      <c r="C44" s="6"/>
    </row>
    <row r="45" spans="1:10" x14ac:dyDescent="0.25">
      <c r="B45" s="6"/>
      <c r="C45" s="6"/>
    </row>
    <row r="46" spans="1:10" x14ac:dyDescent="0.25">
      <c r="B46" s="6"/>
      <c r="C46" s="6"/>
    </row>
    <row r="47" spans="1:10" x14ac:dyDescent="0.25">
      <c r="B47" s="6"/>
      <c r="C47" s="6"/>
    </row>
    <row r="48" spans="1:10" x14ac:dyDescent="0.25">
      <c r="B48" s="6"/>
      <c r="C48" s="6"/>
    </row>
    <row r="49" spans="2:3" x14ac:dyDescent="0.25">
      <c r="B49" s="6"/>
      <c r="C49" s="6"/>
    </row>
    <row r="50" spans="2:3" x14ac:dyDescent="0.25">
      <c r="B50" s="6"/>
      <c r="C50" s="6"/>
    </row>
    <row r="51" spans="2:3" x14ac:dyDescent="0.25">
      <c r="B51" s="6"/>
      <c r="C51" s="6"/>
    </row>
    <row r="52" spans="2:3" x14ac:dyDescent="0.25">
      <c r="B52" s="6"/>
      <c r="C52" s="6"/>
    </row>
    <row r="53" spans="2:3" x14ac:dyDescent="0.25">
      <c r="B53" s="6"/>
      <c r="C53" s="6"/>
    </row>
    <row r="54" spans="2:3" x14ac:dyDescent="0.25">
      <c r="B54" s="6"/>
      <c r="C54" s="6"/>
    </row>
    <row r="55" spans="2:3" x14ac:dyDescent="0.25">
      <c r="B55" s="6"/>
      <c r="C55" s="6"/>
    </row>
    <row r="56" spans="2:3" x14ac:dyDescent="0.25">
      <c r="B56" s="6"/>
      <c r="C56" s="6"/>
    </row>
    <row r="57" spans="2:3" x14ac:dyDescent="0.25">
      <c r="B57" s="6"/>
      <c r="C57" s="6"/>
    </row>
    <row r="58" spans="2:3" x14ac:dyDescent="0.25">
      <c r="B58" s="6"/>
      <c r="C58" s="6"/>
    </row>
    <row r="59" spans="2:3" x14ac:dyDescent="0.25">
      <c r="B59" s="6"/>
      <c r="C59" s="6"/>
    </row>
    <row r="60" spans="2:3" x14ac:dyDescent="0.25">
      <c r="B60" s="6"/>
      <c r="C60" s="6"/>
    </row>
    <row r="61" spans="2:3" x14ac:dyDescent="0.25">
      <c r="B61" s="6"/>
      <c r="C61" s="6"/>
    </row>
    <row r="62" spans="2:3" x14ac:dyDescent="0.25">
      <c r="B62" s="6"/>
      <c r="C62" s="6"/>
    </row>
    <row r="63" spans="2:3" x14ac:dyDescent="0.25">
      <c r="B63" s="6"/>
      <c r="C63" s="6"/>
    </row>
    <row r="64" spans="2:3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4" spans="2:3" x14ac:dyDescent="0.25">
      <c r="B94" s="6"/>
      <c r="C94" s="6"/>
    </row>
    <row r="95" spans="2:3" x14ac:dyDescent="0.25">
      <c r="B95" s="6"/>
      <c r="C95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4" spans="2:3" x14ac:dyDescent="0.25">
      <c r="B104" s="6"/>
      <c r="C104" s="6"/>
    </row>
    <row r="105" spans="2:3" x14ac:dyDescent="0.25">
      <c r="B105" s="6"/>
      <c r="C105" s="6"/>
    </row>
    <row r="106" spans="2:3" x14ac:dyDescent="0.25">
      <c r="B106" s="6"/>
      <c r="C106" s="6"/>
    </row>
    <row r="107" spans="2:3" x14ac:dyDescent="0.25">
      <c r="B107" s="6"/>
      <c r="C107" s="6"/>
    </row>
    <row r="108" spans="2:3" x14ac:dyDescent="0.25">
      <c r="B108" s="6"/>
      <c r="C108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  <row r="116" spans="2:3" x14ac:dyDescent="0.25">
      <c r="B116" s="6"/>
      <c r="C116" s="6"/>
    </row>
    <row r="117" spans="2:3" x14ac:dyDescent="0.25">
      <c r="B117" s="6"/>
      <c r="C117" s="6"/>
    </row>
    <row r="118" spans="2:3" x14ac:dyDescent="0.25">
      <c r="B118" s="6"/>
      <c r="C118" s="6"/>
    </row>
    <row r="119" spans="2:3" x14ac:dyDescent="0.25">
      <c r="B119" s="6"/>
      <c r="C119" s="6"/>
    </row>
    <row r="120" spans="2:3" x14ac:dyDescent="0.25">
      <c r="B120" s="6"/>
      <c r="C120" s="6"/>
    </row>
    <row r="121" spans="2:3" x14ac:dyDescent="0.25">
      <c r="B121" s="6"/>
      <c r="C121" s="6"/>
    </row>
    <row r="122" spans="2:3" x14ac:dyDescent="0.25">
      <c r="B122" s="6"/>
      <c r="C122" s="6"/>
    </row>
    <row r="123" spans="2:3" x14ac:dyDescent="0.25">
      <c r="B123" s="6"/>
      <c r="C123" s="6"/>
    </row>
    <row r="124" spans="2:3" x14ac:dyDescent="0.25">
      <c r="B124" s="6"/>
      <c r="C124" s="6"/>
    </row>
    <row r="125" spans="2:3" x14ac:dyDescent="0.25">
      <c r="B125" s="6"/>
      <c r="C125" s="6"/>
    </row>
    <row r="126" spans="2:3" x14ac:dyDescent="0.25">
      <c r="B126" s="6"/>
      <c r="C126" s="6"/>
    </row>
    <row r="127" spans="2:3" x14ac:dyDescent="0.25">
      <c r="B127" s="6"/>
      <c r="C127" s="6"/>
    </row>
    <row r="128" spans="2:3" x14ac:dyDescent="0.25">
      <c r="B128" s="6"/>
      <c r="C128" s="6"/>
    </row>
    <row r="129" spans="2:3" x14ac:dyDescent="0.25">
      <c r="B129" s="6"/>
      <c r="C129" s="6"/>
    </row>
    <row r="130" spans="2:3" x14ac:dyDescent="0.25">
      <c r="B130" s="6"/>
      <c r="C130" s="6"/>
    </row>
    <row r="131" spans="2:3" x14ac:dyDescent="0.25">
      <c r="B131" s="6"/>
      <c r="C131" s="6"/>
    </row>
    <row r="132" spans="2:3" x14ac:dyDescent="0.25">
      <c r="B132" s="6"/>
      <c r="C132" s="6"/>
    </row>
    <row r="133" spans="2:3" x14ac:dyDescent="0.25">
      <c r="B133" s="6"/>
      <c r="C133" s="6"/>
    </row>
    <row r="134" spans="2:3" x14ac:dyDescent="0.25">
      <c r="B134" s="6"/>
      <c r="C134" s="6"/>
    </row>
    <row r="135" spans="2:3" x14ac:dyDescent="0.25">
      <c r="B135" s="6"/>
      <c r="C135" s="6"/>
    </row>
    <row r="136" spans="2:3" x14ac:dyDescent="0.25">
      <c r="B136" s="6"/>
      <c r="C136" s="6"/>
    </row>
    <row r="137" spans="2:3" x14ac:dyDescent="0.25">
      <c r="B137" s="6"/>
      <c r="C137" s="6"/>
    </row>
    <row r="138" spans="2:3" x14ac:dyDescent="0.25">
      <c r="B138" s="6"/>
      <c r="C138" s="6"/>
    </row>
    <row r="139" spans="2:3" x14ac:dyDescent="0.25">
      <c r="B139" s="6"/>
      <c r="C139" s="6"/>
    </row>
    <row r="140" spans="2:3" x14ac:dyDescent="0.25">
      <c r="B140" s="6"/>
      <c r="C140" s="6"/>
    </row>
    <row r="141" spans="2:3" x14ac:dyDescent="0.25">
      <c r="B141" s="6"/>
      <c r="C141" s="6"/>
    </row>
    <row r="142" spans="2:3" x14ac:dyDescent="0.25">
      <c r="B142" s="6"/>
      <c r="C142" s="6"/>
    </row>
    <row r="143" spans="2:3" x14ac:dyDescent="0.25">
      <c r="B143" s="6"/>
      <c r="C143" s="6"/>
    </row>
  </sheetData>
  <mergeCells count="3">
    <mergeCell ref="A2:J2"/>
    <mergeCell ref="A3:J3"/>
    <mergeCell ref="A4:J4"/>
  </mergeCells>
  <pageMargins left="0.25" right="0.25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workbookViewId="0">
      <selection activeCell="M7" sqref="M7"/>
    </sheetView>
  </sheetViews>
  <sheetFormatPr defaultRowHeight="15" x14ac:dyDescent="0.25"/>
  <cols>
    <col min="1" max="1" width="25.7109375" customWidth="1"/>
    <col min="2" max="6" width="7.7109375" style="6" bestFit="1" customWidth="1"/>
    <col min="7" max="14" width="9.140625" style="6"/>
  </cols>
  <sheetData>
    <row r="1" spans="1:15" ht="21" x14ac:dyDescent="0.35">
      <c r="A1" s="115" t="s">
        <v>30</v>
      </c>
      <c r="B1" s="115"/>
      <c r="C1" s="115"/>
      <c r="D1" s="115"/>
      <c r="E1" s="115"/>
      <c r="F1" s="115"/>
      <c r="G1" s="115"/>
      <c r="H1" s="115"/>
      <c r="I1" s="115"/>
    </row>
    <row r="2" spans="1:15" ht="21.75" thickBot="1" x14ac:dyDescent="0.4">
      <c r="A2" s="116" t="s">
        <v>43</v>
      </c>
      <c r="B2" s="116"/>
      <c r="C2" s="116"/>
      <c r="D2" s="116"/>
      <c r="E2" s="116"/>
      <c r="F2" s="116"/>
      <c r="G2" s="116"/>
      <c r="H2" s="116"/>
      <c r="I2" s="116"/>
    </row>
    <row r="3" spans="1:15" ht="15.75" thickBot="1" x14ac:dyDescent="0.3"/>
    <row r="4" spans="1:15" ht="15.75" thickBot="1" x14ac:dyDescent="0.3">
      <c r="A4" s="14"/>
      <c r="B4" s="7">
        <v>2011</v>
      </c>
      <c r="C4" s="7">
        <v>2012</v>
      </c>
      <c r="D4" s="7">
        <v>2013</v>
      </c>
      <c r="E4" s="7">
        <v>2014</v>
      </c>
      <c r="F4" s="7">
        <v>2015</v>
      </c>
      <c r="G4" s="7">
        <v>2016</v>
      </c>
      <c r="H4" s="7">
        <v>2017</v>
      </c>
      <c r="I4" s="7">
        <v>2018</v>
      </c>
      <c r="J4" s="8">
        <v>2019</v>
      </c>
      <c r="O4" s="6"/>
    </row>
    <row r="5" spans="1:15" ht="15.75" thickTop="1" x14ac:dyDescent="0.25">
      <c r="A5" s="15" t="s">
        <v>14</v>
      </c>
      <c r="B5" s="12">
        <v>11599</v>
      </c>
      <c r="C5" s="12">
        <v>12313</v>
      </c>
      <c r="D5" s="12">
        <v>11293</v>
      </c>
      <c r="E5" s="12">
        <v>11981</v>
      </c>
      <c r="F5" s="12">
        <v>12027</v>
      </c>
      <c r="G5" s="12">
        <v>11698</v>
      </c>
      <c r="H5" s="12">
        <v>11826</v>
      </c>
      <c r="I5" s="12">
        <v>13343</v>
      </c>
      <c r="J5" s="13">
        <v>14979</v>
      </c>
      <c r="O5" s="6"/>
    </row>
    <row r="6" spans="1:15" x14ac:dyDescent="0.25">
      <c r="A6" s="15" t="s">
        <v>15</v>
      </c>
      <c r="B6" s="12">
        <v>20034</v>
      </c>
      <c r="C6" s="12">
        <v>20335</v>
      </c>
      <c r="D6" s="12">
        <v>19867</v>
      </c>
      <c r="E6" s="12">
        <v>20569</v>
      </c>
      <c r="F6" s="12">
        <v>21273</v>
      </c>
      <c r="G6" s="12">
        <v>20713</v>
      </c>
      <c r="H6" s="12">
        <v>20786</v>
      </c>
      <c r="I6" s="12">
        <v>20892</v>
      </c>
      <c r="J6" s="13">
        <v>21380</v>
      </c>
      <c r="O6" s="6"/>
    </row>
    <row r="7" spans="1:15" ht="15.75" thickBot="1" x14ac:dyDescent="0.3">
      <c r="A7" s="16" t="s">
        <v>42</v>
      </c>
      <c r="B7" s="61">
        <f>SUM(B5:B6)</f>
        <v>31633</v>
      </c>
      <c r="C7" s="61">
        <f>SUM(C5:C6)</f>
        <v>32648</v>
      </c>
      <c r="D7" s="61">
        <f t="shared" ref="D7:F7" si="0">SUM(D5:D6)</f>
        <v>31160</v>
      </c>
      <c r="E7" s="61">
        <f t="shared" si="0"/>
        <v>32550</v>
      </c>
      <c r="F7" s="61">
        <f t="shared" si="0"/>
        <v>33300</v>
      </c>
      <c r="G7" s="61">
        <f>SUM(G5:G6)</f>
        <v>32411</v>
      </c>
      <c r="H7" s="61">
        <f>SUM(H5:H6)</f>
        <v>32612</v>
      </c>
      <c r="I7" s="61">
        <f>SUM(I5:I6)</f>
        <v>34235</v>
      </c>
      <c r="J7" s="62">
        <f t="shared" ref="J7" si="1">SUM(J5:J6)</f>
        <v>36359</v>
      </c>
      <c r="O7" s="6"/>
    </row>
    <row r="11" spans="1:15" x14ac:dyDescent="0.25">
      <c r="I11"/>
      <c r="J11"/>
      <c r="K11"/>
      <c r="L11"/>
      <c r="M11"/>
      <c r="N11"/>
    </row>
    <row r="12" spans="1:15" x14ac:dyDescent="0.25">
      <c r="I12"/>
      <c r="J12"/>
      <c r="K12"/>
      <c r="L12"/>
      <c r="M12"/>
      <c r="N12"/>
    </row>
    <row r="13" spans="1:15" x14ac:dyDescent="0.25">
      <c r="I13"/>
      <c r="J13"/>
      <c r="K13"/>
      <c r="L13"/>
      <c r="M13"/>
      <c r="N13"/>
    </row>
    <row r="14" spans="1:15" x14ac:dyDescent="0.25">
      <c r="I14"/>
      <c r="J14"/>
      <c r="K14"/>
      <c r="L14"/>
      <c r="M14"/>
      <c r="N14"/>
    </row>
    <row r="15" spans="1:15" x14ac:dyDescent="0.25">
      <c r="I15"/>
      <c r="J15"/>
      <c r="K15"/>
      <c r="L15"/>
      <c r="M15"/>
      <c r="N15"/>
    </row>
    <row r="16" spans="1:15" x14ac:dyDescent="0.25">
      <c r="I16"/>
      <c r="J16"/>
      <c r="K16"/>
      <c r="L16"/>
      <c r="M16"/>
      <c r="N16"/>
    </row>
    <row r="17" spans="9:14" x14ac:dyDescent="0.25">
      <c r="I17"/>
      <c r="J17"/>
      <c r="K17"/>
      <c r="L17"/>
      <c r="M17"/>
      <c r="N17"/>
    </row>
    <row r="18" spans="9:14" x14ac:dyDescent="0.25">
      <c r="I18"/>
      <c r="J18"/>
      <c r="K18"/>
      <c r="L18"/>
      <c r="M18"/>
      <c r="N18"/>
    </row>
    <row r="19" spans="9:14" x14ac:dyDescent="0.25">
      <c r="I19"/>
      <c r="J19"/>
      <c r="K19"/>
      <c r="L19"/>
      <c r="M19"/>
      <c r="N19"/>
    </row>
  </sheetData>
  <mergeCells count="2">
    <mergeCell ref="A1:I1"/>
    <mergeCell ref="A2:I2"/>
  </mergeCells>
  <pageMargins left="0.7" right="0.7" top="0.75" bottom="0.75" header="0.3" footer="0.3"/>
  <ignoredErrors>
    <ignoredError sqref="J7 C7:H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J6" sqref="J6"/>
    </sheetView>
  </sheetViews>
  <sheetFormatPr defaultRowHeight="15" x14ac:dyDescent="0.25"/>
  <cols>
    <col min="1" max="1" width="17.7109375" style="50" bestFit="1" customWidth="1"/>
    <col min="2" max="2" width="7.5703125" style="50" bestFit="1" customWidth="1"/>
    <col min="3" max="9" width="13.140625" style="50" customWidth="1"/>
  </cols>
  <sheetData>
    <row r="1" spans="1:10" ht="21" x14ac:dyDescent="0.35">
      <c r="A1" s="115" t="s">
        <v>29</v>
      </c>
      <c r="B1" s="115"/>
      <c r="C1" s="115"/>
      <c r="D1" s="115"/>
      <c r="E1" s="115"/>
      <c r="F1" s="115"/>
      <c r="G1" s="115"/>
      <c r="H1" s="115"/>
      <c r="I1" s="115"/>
    </row>
    <row r="2" spans="1:10" ht="21.75" thickBot="1" x14ac:dyDescent="0.4">
      <c r="A2" s="116" t="s">
        <v>43</v>
      </c>
      <c r="B2" s="116"/>
      <c r="C2" s="116"/>
      <c r="D2" s="116"/>
      <c r="E2" s="116"/>
      <c r="F2" s="116"/>
      <c r="G2" s="116"/>
      <c r="H2" s="116"/>
      <c r="I2" s="116"/>
    </row>
    <row r="3" spans="1:10" ht="21.75" thickBot="1" x14ac:dyDescent="0.4">
      <c r="A3" s="100"/>
      <c r="B3" s="100"/>
      <c r="C3" s="100"/>
      <c r="D3" s="100"/>
      <c r="E3" s="100"/>
      <c r="F3" s="100"/>
      <c r="G3" s="100"/>
      <c r="H3" s="100"/>
      <c r="I3" s="100"/>
    </row>
    <row r="4" spans="1:10" ht="15.75" thickBot="1" x14ac:dyDescent="0.3">
      <c r="A4" s="63"/>
      <c r="B4" s="43">
        <v>2011</v>
      </c>
      <c r="C4" s="43">
        <v>2012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  <c r="I4" s="43">
        <v>2018</v>
      </c>
      <c r="J4" s="51">
        <v>2019</v>
      </c>
    </row>
    <row r="5" spans="1:10" ht="15.75" thickTop="1" x14ac:dyDescent="0.25">
      <c r="A5" s="64" t="s">
        <v>14</v>
      </c>
      <c r="B5" s="65">
        <v>11564</v>
      </c>
      <c r="C5" s="65">
        <v>12232</v>
      </c>
      <c r="D5" s="65">
        <v>11224</v>
      </c>
      <c r="E5" s="65">
        <v>11874</v>
      </c>
      <c r="F5" s="65">
        <v>11998</v>
      </c>
      <c r="G5" s="65">
        <v>11644</v>
      </c>
      <c r="H5" s="65">
        <v>11796</v>
      </c>
      <c r="I5" s="65">
        <v>13304</v>
      </c>
      <c r="J5" s="66">
        <v>14769</v>
      </c>
    </row>
    <row r="6" spans="1:10" x14ac:dyDescent="0.25">
      <c r="A6" s="64" t="s">
        <v>15</v>
      </c>
      <c r="B6" s="65">
        <v>20033</v>
      </c>
      <c r="C6" s="65">
        <v>20351</v>
      </c>
      <c r="D6" s="65">
        <v>19875</v>
      </c>
      <c r="E6" s="65">
        <v>20564</v>
      </c>
      <c r="F6" s="65">
        <v>21274</v>
      </c>
      <c r="G6" s="65">
        <v>20738</v>
      </c>
      <c r="H6" s="65">
        <v>20738</v>
      </c>
      <c r="I6" s="65">
        <v>20917</v>
      </c>
      <c r="J6" s="66">
        <v>21482</v>
      </c>
    </row>
    <row r="7" spans="1:10" ht="15.75" thickBot="1" x14ac:dyDescent="0.3">
      <c r="A7" s="67" t="s">
        <v>16</v>
      </c>
      <c r="B7" s="68">
        <f>SUM(B5:B6)</f>
        <v>31597</v>
      </c>
      <c r="C7" s="68">
        <f>SUM(C5:C6)</f>
        <v>32583</v>
      </c>
      <c r="D7" s="68">
        <f t="shared" ref="D7:F7" si="0">SUM(D5:D6)</f>
        <v>31099</v>
      </c>
      <c r="E7" s="68">
        <f t="shared" si="0"/>
        <v>32438</v>
      </c>
      <c r="F7" s="68">
        <f t="shared" si="0"/>
        <v>33272</v>
      </c>
      <c r="G7" s="68">
        <f>SUM(G5:G6)</f>
        <v>32382</v>
      </c>
      <c r="H7" s="68">
        <f>SUM(H5:H6)</f>
        <v>32534</v>
      </c>
      <c r="I7" s="68">
        <f>SUM(I5:I6)</f>
        <v>34221</v>
      </c>
      <c r="J7" s="69">
        <f t="shared" ref="J7" si="1">SUM(J5:J6)</f>
        <v>36251</v>
      </c>
    </row>
  </sheetData>
  <mergeCells count="2">
    <mergeCell ref="A1:I1"/>
    <mergeCell ref="A2:I2"/>
  </mergeCells>
  <pageMargins left="0.7" right="0.7" top="0.75" bottom="0.75" header="0.3" footer="0.3"/>
  <ignoredErrors>
    <ignoredError sqref="J7 C7:H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"/>
  <sheetViews>
    <sheetView workbookViewId="0">
      <selection activeCell="N27" sqref="N27"/>
    </sheetView>
  </sheetViews>
  <sheetFormatPr defaultRowHeight="12" x14ac:dyDescent="0.2"/>
  <cols>
    <col min="1" max="1" width="17.7109375" style="50" bestFit="1" customWidth="1"/>
    <col min="2" max="2" width="10" style="50" customWidth="1"/>
    <col min="3" max="10" width="12" style="50" customWidth="1"/>
    <col min="11" max="16384" width="9.140625" style="50"/>
  </cols>
  <sheetData>
    <row r="1" spans="1:10" ht="21" x14ac:dyDescent="0.35">
      <c r="A1" s="115" t="s">
        <v>31</v>
      </c>
      <c r="B1" s="115"/>
      <c r="C1" s="115"/>
      <c r="D1" s="115"/>
      <c r="E1" s="115"/>
      <c r="F1" s="115"/>
      <c r="G1" s="115"/>
      <c r="H1" s="115"/>
      <c r="I1" s="115"/>
    </row>
    <row r="2" spans="1:10" ht="21.75" thickBot="1" x14ac:dyDescent="0.4">
      <c r="A2" s="116" t="s">
        <v>43</v>
      </c>
      <c r="B2" s="116"/>
      <c r="C2" s="116"/>
      <c r="D2" s="116"/>
      <c r="E2" s="116"/>
      <c r="F2" s="116"/>
      <c r="G2" s="116"/>
      <c r="H2" s="116"/>
      <c r="I2" s="116"/>
    </row>
    <row r="3" spans="1:10" ht="12.75" thickBot="1" x14ac:dyDescent="0.25"/>
    <row r="4" spans="1:10" ht="12.75" thickBot="1" x14ac:dyDescent="0.25">
      <c r="A4" s="63"/>
      <c r="B4" s="43">
        <v>2011</v>
      </c>
      <c r="C4" s="43">
        <v>2012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  <c r="I4" s="43">
        <v>2018</v>
      </c>
      <c r="J4" s="51">
        <v>2019</v>
      </c>
    </row>
    <row r="5" spans="1:10" ht="12.75" thickTop="1" x14ac:dyDescent="0.2">
      <c r="A5" s="96" t="s">
        <v>14</v>
      </c>
      <c r="B5" s="97">
        <v>23163</v>
      </c>
      <c r="C5" s="97">
        <v>24545</v>
      </c>
      <c r="D5" s="97">
        <v>22527</v>
      </c>
      <c r="E5" s="97">
        <v>23855</v>
      </c>
      <c r="F5" s="97">
        <v>24025</v>
      </c>
      <c r="G5" s="97">
        <v>23342</v>
      </c>
      <c r="H5" s="97">
        <v>23622</v>
      </c>
      <c r="I5" s="97">
        <v>26647</v>
      </c>
      <c r="J5" s="98">
        <f>14979+14769</f>
        <v>29748</v>
      </c>
    </row>
    <row r="6" spans="1:10" x14ac:dyDescent="0.2">
      <c r="A6" s="96" t="s">
        <v>15</v>
      </c>
      <c r="B6" s="97">
        <v>40067</v>
      </c>
      <c r="C6" s="97">
        <v>40686</v>
      </c>
      <c r="D6" s="97">
        <v>39742</v>
      </c>
      <c r="E6" s="97">
        <v>41142</v>
      </c>
      <c r="F6" s="97">
        <v>42547</v>
      </c>
      <c r="G6" s="97">
        <v>41451</v>
      </c>
      <c r="H6" s="97">
        <v>41520</v>
      </c>
      <c r="I6" s="97">
        <v>41809</v>
      </c>
      <c r="J6" s="98">
        <v>42862</v>
      </c>
    </row>
    <row r="7" spans="1:10" ht="12.75" thickBot="1" x14ac:dyDescent="0.25">
      <c r="A7" s="94" t="s">
        <v>24</v>
      </c>
      <c r="B7" s="68">
        <f t="shared" ref="B7" si="0">SUM(B5:B6)</f>
        <v>63230</v>
      </c>
      <c r="C7" s="68">
        <f t="shared" ref="C7:J7" si="1">SUM(C5:C6)</f>
        <v>65231</v>
      </c>
      <c r="D7" s="68">
        <f t="shared" si="1"/>
        <v>62269</v>
      </c>
      <c r="E7" s="68">
        <f t="shared" si="1"/>
        <v>64997</v>
      </c>
      <c r="F7" s="68">
        <f t="shared" si="1"/>
        <v>66572</v>
      </c>
      <c r="G7" s="68">
        <f t="shared" si="1"/>
        <v>64793</v>
      </c>
      <c r="H7" s="68">
        <f>SUM(H5:H6)</f>
        <v>65142</v>
      </c>
      <c r="I7" s="68">
        <f>SUM(I5:I6)</f>
        <v>68456</v>
      </c>
      <c r="J7" s="69">
        <f t="shared" si="1"/>
        <v>72610</v>
      </c>
    </row>
  </sheetData>
  <mergeCells count="2">
    <mergeCell ref="A1:I1"/>
    <mergeCell ref="A2:I2"/>
  </mergeCells>
  <pageMargins left="0.7" right="0.7" top="0.75" bottom="0.75" header="0.3" footer="0.3"/>
  <ignoredErrors>
    <ignoredError sqref="J7 C7:H7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"/>
  <sheetViews>
    <sheetView workbookViewId="0">
      <selection activeCell="B4" sqref="B4:J6"/>
    </sheetView>
  </sheetViews>
  <sheetFormatPr defaultRowHeight="15" x14ac:dyDescent="0.25"/>
  <cols>
    <col min="1" max="1" width="13" customWidth="1"/>
    <col min="2" max="2" width="9.5703125" customWidth="1"/>
    <col min="3" max="9" width="12.42578125" customWidth="1"/>
  </cols>
  <sheetData>
    <row r="2" spans="1:10" ht="15.75" x14ac:dyDescent="0.25">
      <c r="A2" s="17" t="s">
        <v>17</v>
      </c>
      <c r="B2" s="11"/>
    </row>
    <row r="3" spans="1:10" ht="16.5" thickBot="1" x14ac:dyDescent="0.3">
      <c r="A3" s="17"/>
      <c r="B3" s="11"/>
    </row>
    <row r="4" spans="1:10" ht="15.75" thickBot="1" x14ac:dyDescent="0.3">
      <c r="A4" s="63"/>
      <c r="B4" s="43">
        <v>2011</v>
      </c>
      <c r="C4" s="43">
        <v>2012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  <c r="I4" s="43">
        <v>2017</v>
      </c>
      <c r="J4" s="51">
        <v>2019</v>
      </c>
    </row>
    <row r="5" spans="1:10" ht="15.75" thickTop="1" x14ac:dyDescent="0.25">
      <c r="A5" s="96" t="s">
        <v>14</v>
      </c>
      <c r="B5" s="97">
        <v>15008</v>
      </c>
      <c r="C5" s="80">
        <v>16107</v>
      </c>
      <c r="D5" s="80">
        <v>14713</v>
      </c>
      <c r="E5" s="80">
        <v>16331</v>
      </c>
      <c r="F5" s="80">
        <v>16206</v>
      </c>
      <c r="G5" s="80">
        <v>16484</v>
      </c>
      <c r="H5" s="80">
        <v>16100</v>
      </c>
      <c r="I5" s="80">
        <v>16854</v>
      </c>
      <c r="J5" s="81">
        <v>18010</v>
      </c>
    </row>
    <row r="6" spans="1:10" x14ac:dyDescent="0.25">
      <c r="A6" s="96" t="s">
        <v>15</v>
      </c>
      <c r="B6" s="97">
        <v>23155</v>
      </c>
      <c r="C6" s="80">
        <v>25481</v>
      </c>
      <c r="D6" s="80">
        <v>26788</v>
      </c>
      <c r="E6" s="80">
        <v>28346</v>
      </c>
      <c r="F6" s="80">
        <v>27929</v>
      </c>
      <c r="G6" s="80">
        <v>28497</v>
      </c>
      <c r="H6" s="80">
        <v>26216</v>
      </c>
      <c r="I6" s="80">
        <v>25740</v>
      </c>
      <c r="J6" s="81">
        <v>26145</v>
      </c>
    </row>
    <row r="7" spans="1:10" ht="15.75" thickBot="1" x14ac:dyDescent="0.3">
      <c r="A7" s="99" t="s">
        <v>16</v>
      </c>
      <c r="B7" s="88">
        <f>B6+B5</f>
        <v>38163</v>
      </c>
      <c r="C7" s="88">
        <f t="shared" ref="C7:J7" si="0">C6+C5</f>
        <v>41588</v>
      </c>
      <c r="D7" s="88">
        <f t="shared" si="0"/>
        <v>41501</v>
      </c>
      <c r="E7" s="88">
        <f t="shared" si="0"/>
        <v>44677</v>
      </c>
      <c r="F7" s="88">
        <f t="shared" si="0"/>
        <v>44135</v>
      </c>
      <c r="G7" s="88">
        <f t="shared" si="0"/>
        <v>44981</v>
      </c>
      <c r="H7" s="88">
        <f t="shared" si="0"/>
        <v>42316</v>
      </c>
      <c r="I7" s="88">
        <f t="shared" si="0"/>
        <v>42594</v>
      </c>
      <c r="J7" s="89">
        <f t="shared" si="0"/>
        <v>44155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8"/>
  <sheetViews>
    <sheetView workbookViewId="0">
      <selection activeCell="P12" sqref="P12"/>
    </sheetView>
  </sheetViews>
  <sheetFormatPr defaultRowHeight="15" x14ac:dyDescent="0.25"/>
  <cols>
    <col min="1" max="1" width="15.140625" style="50" customWidth="1"/>
    <col min="2" max="2" width="6.5703125" style="50" bestFit="1" customWidth="1"/>
    <col min="3" max="9" width="9.28515625" style="50" customWidth="1"/>
  </cols>
  <sheetData>
    <row r="2" spans="1:10" x14ac:dyDescent="0.25">
      <c r="A2" s="79" t="s">
        <v>18</v>
      </c>
      <c r="B2" s="58"/>
    </row>
    <row r="3" spans="1:10" ht="15.75" thickBot="1" x14ac:dyDescent="0.3">
      <c r="A3" s="79"/>
      <c r="B3" s="58"/>
    </row>
    <row r="4" spans="1:10" ht="15.75" thickBot="1" x14ac:dyDescent="0.3">
      <c r="A4" s="63"/>
      <c r="B4" s="43">
        <v>2011</v>
      </c>
      <c r="C4" s="43">
        <v>2012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  <c r="I4" s="43">
        <v>2018</v>
      </c>
      <c r="J4" s="51">
        <v>2019</v>
      </c>
    </row>
    <row r="5" spans="1:10" ht="15.75" thickTop="1" x14ac:dyDescent="0.25">
      <c r="A5" s="96" t="s">
        <v>14</v>
      </c>
      <c r="B5" s="97">
        <v>346</v>
      </c>
      <c r="C5" s="97">
        <v>225</v>
      </c>
      <c r="D5" s="97">
        <v>139</v>
      </c>
      <c r="E5" s="97">
        <v>4</v>
      </c>
      <c r="F5" s="97">
        <v>0</v>
      </c>
      <c r="G5" s="97">
        <v>53</v>
      </c>
      <c r="H5" s="97">
        <v>7</v>
      </c>
      <c r="I5" s="97">
        <v>0</v>
      </c>
      <c r="J5" s="81">
        <v>4</v>
      </c>
    </row>
    <row r="6" spans="1:10" x14ac:dyDescent="0.25">
      <c r="A6" s="96" t="s">
        <v>15</v>
      </c>
      <c r="B6" s="97">
        <v>1696</v>
      </c>
      <c r="C6" s="97">
        <v>1173</v>
      </c>
      <c r="D6" s="97">
        <v>892</v>
      </c>
      <c r="E6" s="97">
        <v>900</v>
      </c>
      <c r="F6" s="97">
        <v>429</v>
      </c>
      <c r="G6" s="97">
        <v>742</v>
      </c>
      <c r="H6" s="97">
        <v>4105</v>
      </c>
      <c r="I6" s="97">
        <v>6246</v>
      </c>
      <c r="J6" s="81">
        <v>6248</v>
      </c>
    </row>
    <row r="7" spans="1:10" ht="15.75" thickBot="1" x14ac:dyDescent="0.3">
      <c r="A7" s="82" t="s">
        <v>16</v>
      </c>
      <c r="B7" s="82">
        <f t="shared" ref="B7" si="0">B5+B6</f>
        <v>2042</v>
      </c>
      <c r="C7" s="82">
        <f t="shared" ref="C7:J7" si="1">C5+C6</f>
        <v>1398</v>
      </c>
      <c r="D7" s="82">
        <f t="shared" si="1"/>
        <v>1031</v>
      </c>
      <c r="E7" s="82">
        <f t="shared" si="1"/>
        <v>904</v>
      </c>
      <c r="F7" s="82">
        <f t="shared" si="1"/>
        <v>429</v>
      </c>
      <c r="G7" s="82">
        <f t="shared" si="1"/>
        <v>795</v>
      </c>
      <c r="H7" s="82">
        <f t="shared" si="1"/>
        <v>4112</v>
      </c>
      <c r="I7" s="82">
        <f t="shared" si="1"/>
        <v>6246</v>
      </c>
      <c r="J7" s="83">
        <f t="shared" si="1"/>
        <v>6252</v>
      </c>
    </row>
    <row r="8" spans="1:10" ht="15.75" thickTop="1" x14ac:dyDescent="0.25">
      <c r="B8" s="5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8"/>
  <sheetViews>
    <sheetView workbookViewId="0">
      <selection activeCell="Q30" sqref="Q30"/>
    </sheetView>
  </sheetViews>
  <sheetFormatPr defaultRowHeight="15" x14ac:dyDescent="0.25"/>
  <cols>
    <col min="1" max="1" width="21.42578125" bestFit="1" customWidth="1"/>
    <col min="2" max="2" width="7.140625" customWidth="1"/>
    <col min="3" max="9" width="9.42578125" customWidth="1"/>
    <col min="10" max="10" width="7.140625" customWidth="1"/>
  </cols>
  <sheetData>
    <row r="2" spans="1:10" ht="15.75" x14ac:dyDescent="0.25">
      <c r="A2" s="17" t="s">
        <v>32</v>
      </c>
      <c r="B2" s="11"/>
    </row>
    <row r="3" spans="1:10" ht="16.5" thickBot="1" x14ac:dyDescent="0.3">
      <c r="A3" s="17"/>
      <c r="B3" s="11"/>
    </row>
    <row r="4" spans="1:10" ht="15.75" thickBot="1" x14ac:dyDescent="0.3">
      <c r="A4" s="14"/>
      <c r="B4" s="43">
        <v>2011</v>
      </c>
      <c r="C4" s="43">
        <v>2012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  <c r="I4" s="43">
        <v>2018</v>
      </c>
      <c r="J4" s="51">
        <v>2019</v>
      </c>
    </row>
    <row r="5" spans="1:10" ht="15.75" thickTop="1" x14ac:dyDescent="0.25">
      <c r="A5" s="5" t="s">
        <v>14</v>
      </c>
      <c r="B5" s="97">
        <v>390</v>
      </c>
      <c r="C5" s="80">
        <v>639</v>
      </c>
      <c r="D5" s="80">
        <v>591</v>
      </c>
      <c r="E5" s="80">
        <v>248</v>
      </c>
      <c r="F5" s="80">
        <v>176</v>
      </c>
      <c r="G5" s="80">
        <v>311</v>
      </c>
      <c r="H5" s="80">
        <v>135</v>
      </c>
      <c r="I5" s="80">
        <v>35</v>
      </c>
      <c r="J5" s="81">
        <v>39</v>
      </c>
    </row>
    <row r="6" spans="1:10" x14ac:dyDescent="0.25">
      <c r="A6" s="5" t="s">
        <v>15</v>
      </c>
      <c r="B6" s="97">
        <v>7046</v>
      </c>
      <c r="C6" s="80">
        <v>7131</v>
      </c>
      <c r="D6" s="80">
        <v>5576</v>
      </c>
      <c r="E6" s="80">
        <v>4979</v>
      </c>
      <c r="F6" s="80">
        <v>5616</v>
      </c>
      <c r="G6" s="80">
        <v>4265</v>
      </c>
      <c r="H6" s="80">
        <v>3470</v>
      </c>
      <c r="I6" s="80">
        <v>3875</v>
      </c>
      <c r="J6" s="81">
        <v>3370</v>
      </c>
    </row>
    <row r="7" spans="1:10" ht="15.75" thickBot="1" x14ac:dyDescent="0.3">
      <c r="A7" s="4" t="s">
        <v>16</v>
      </c>
      <c r="B7" s="88">
        <f t="shared" ref="B7" si="0">B6+B5</f>
        <v>7436</v>
      </c>
      <c r="C7" s="88">
        <f t="shared" ref="C7:J7" si="1">C6+C5</f>
        <v>7770</v>
      </c>
      <c r="D7" s="88">
        <f t="shared" si="1"/>
        <v>6167</v>
      </c>
      <c r="E7" s="88">
        <f t="shared" si="1"/>
        <v>5227</v>
      </c>
      <c r="F7" s="88">
        <f t="shared" si="1"/>
        <v>5792</v>
      </c>
      <c r="G7" s="88">
        <f t="shared" si="1"/>
        <v>4576</v>
      </c>
      <c r="H7" s="88">
        <f t="shared" si="1"/>
        <v>3605</v>
      </c>
      <c r="I7" s="88">
        <f t="shared" si="1"/>
        <v>3910</v>
      </c>
      <c r="J7" s="89">
        <f t="shared" si="1"/>
        <v>3409</v>
      </c>
    </row>
    <row r="8" spans="1:10" x14ac:dyDescent="0.25">
      <c r="B8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Aircraft Movement 2011-2019</vt:lpstr>
      <vt:lpstr>Changes in Aircraft Movement </vt:lpstr>
      <vt:lpstr>Aircraft Mvmt by Cat 2011-2019</vt:lpstr>
      <vt:lpstr>Aircraft Mvmt 2011-2019 Arrival</vt:lpstr>
      <vt:lpstr>Aircraft Mvmt 2011-2019 Dep</vt:lpstr>
      <vt:lpstr>Total Aircraft Mvm by IA </vt:lpstr>
      <vt:lpstr>Int'l Sch 2011-2019</vt:lpstr>
      <vt:lpstr>Int'l Non-Sch 2011-2019 </vt:lpstr>
      <vt:lpstr>Domestic 2011-2019</vt:lpstr>
      <vt:lpstr>MILITARY 2011-2019 </vt:lpstr>
      <vt:lpstr>PRIVATE 2011-2019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Kamara Henry</dc:creator>
  <cp:lastModifiedBy>Kamara Henry</cp:lastModifiedBy>
  <cp:lastPrinted>2020-01-07T17:20:08Z</cp:lastPrinted>
  <dcterms:created xsi:type="dcterms:W3CDTF">2019-02-07T16:49:29Z</dcterms:created>
  <dcterms:modified xsi:type="dcterms:W3CDTF">2020-02-18T14:42:33Z</dcterms:modified>
</cp:coreProperties>
</file>