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ranet Reports - Updated Jul 2019\"/>
    </mc:Choice>
  </mc:AlternateContent>
  <xr:revisionPtr revIDLastSave="0" documentId="13_ncr:1_{C1EF58AA-A40F-4ABF-915E-9DBBC181A0EA}" xr6:coauthVersionLast="45" xr6:coauthVersionMax="45" xr10:uidLastSave="{00000000-0000-0000-0000-000000000000}"/>
  <bookViews>
    <workbookView xWindow="-540" yWindow="720" windowWidth="19395" windowHeight="13470" tabRatio="663" activeTab="2" xr2:uid="{00000000-000D-0000-FFFF-FFFF00000000}"/>
  </bookViews>
  <sheets>
    <sheet name="Mthly Pax Arr&amp; Dep 2011- 2019" sheetId="1" r:id="rId1"/>
    <sheet name="Mthly Pax Arr by Aerodr 2011-19" sheetId="5" r:id="rId2"/>
    <sheet name="Mthly Pax Dep by Aerodr 2003-19" sheetId="6" r:id="rId3"/>
    <sheet name="Domestic Arr - NMIA &amp; SIA " sheetId="7" r:id="rId4"/>
    <sheet name="Domestic Dep - NMIA &amp; SIA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B34" i="1"/>
  <c r="B33" i="1"/>
  <c r="B36" i="1"/>
  <c r="B35" i="1"/>
  <c r="B32" i="1"/>
  <c r="B31" i="1"/>
  <c r="B30" i="1"/>
  <c r="B29" i="1"/>
  <c r="B28" i="1"/>
  <c r="B27" i="1"/>
  <c r="B26" i="1"/>
  <c r="B25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2" i="6"/>
  <c r="B52" i="5"/>
  <c r="B21" i="8" l="1"/>
  <c r="B39" i="8"/>
  <c r="B68" i="6"/>
  <c r="B36" i="6"/>
  <c r="B20" i="6"/>
  <c r="B68" i="5"/>
  <c r="B36" i="5"/>
  <c r="B20" i="5"/>
  <c r="J37" i="1"/>
  <c r="I68" i="5" l="1"/>
  <c r="I52" i="5"/>
  <c r="I36" i="5"/>
  <c r="I20" i="5"/>
  <c r="C39" i="8" l="1"/>
  <c r="D39" i="8"/>
  <c r="E39" i="8"/>
  <c r="F39" i="8"/>
  <c r="G39" i="8"/>
  <c r="H39" i="8"/>
  <c r="I39" i="8"/>
  <c r="J39" i="8"/>
  <c r="C21" i="8"/>
  <c r="D21" i="8"/>
  <c r="E21" i="8"/>
  <c r="F21" i="8"/>
  <c r="G21" i="8"/>
  <c r="H21" i="8"/>
  <c r="I21" i="8"/>
  <c r="J21" i="8"/>
  <c r="C39" i="7"/>
  <c r="D39" i="7"/>
  <c r="E39" i="7"/>
  <c r="F39" i="7"/>
  <c r="G39" i="7"/>
  <c r="H39" i="7"/>
  <c r="I39" i="7"/>
  <c r="J39" i="7"/>
  <c r="F21" i="7"/>
  <c r="C21" i="7" l="1"/>
  <c r="D21" i="7"/>
  <c r="E21" i="7"/>
  <c r="G21" i="7"/>
  <c r="H21" i="7"/>
  <c r="I21" i="7"/>
  <c r="J21" i="7"/>
  <c r="J36" i="6" l="1"/>
  <c r="J68" i="6"/>
  <c r="I68" i="6"/>
  <c r="H68" i="6"/>
  <c r="G68" i="6"/>
  <c r="F68" i="6"/>
  <c r="E68" i="6"/>
  <c r="D68" i="6"/>
  <c r="J52" i="6"/>
  <c r="I52" i="6"/>
  <c r="H52" i="6"/>
  <c r="G52" i="6"/>
  <c r="F52" i="6"/>
  <c r="E52" i="6"/>
  <c r="D52" i="6"/>
  <c r="C52" i="6"/>
  <c r="I36" i="6"/>
  <c r="H36" i="6"/>
  <c r="G36" i="6"/>
  <c r="F36" i="6"/>
  <c r="E36" i="6"/>
  <c r="D36" i="6"/>
  <c r="C36" i="6"/>
  <c r="I20" i="6"/>
  <c r="H20" i="6"/>
  <c r="G20" i="6"/>
  <c r="F20" i="6"/>
  <c r="E20" i="6"/>
  <c r="D20" i="6"/>
  <c r="J20" i="6"/>
  <c r="J20" i="5"/>
  <c r="H20" i="5"/>
  <c r="G20" i="5"/>
  <c r="F20" i="5"/>
  <c r="E20" i="5"/>
  <c r="J68" i="5"/>
  <c r="H68" i="5"/>
  <c r="G68" i="5"/>
  <c r="F68" i="5"/>
  <c r="E68" i="5"/>
  <c r="J52" i="5"/>
  <c r="H52" i="5"/>
  <c r="G52" i="5"/>
  <c r="F52" i="5"/>
  <c r="E52" i="5"/>
  <c r="J36" i="5"/>
  <c r="H36" i="5"/>
  <c r="G36" i="5"/>
  <c r="F36" i="5"/>
  <c r="E36" i="5"/>
  <c r="I37" i="1"/>
  <c r="H37" i="1"/>
  <c r="G37" i="1"/>
  <c r="F37" i="1"/>
  <c r="E37" i="1"/>
  <c r="D37" i="1"/>
  <c r="J18" i="1"/>
  <c r="I18" i="1"/>
  <c r="H18" i="1"/>
  <c r="G18" i="1"/>
  <c r="F18" i="1"/>
  <c r="E18" i="1"/>
  <c r="C37" i="1" l="1"/>
  <c r="D68" i="5" l="1"/>
  <c r="D52" i="5"/>
  <c r="D36" i="5"/>
  <c r="D20" i="5"/>
  <c r="D18" i="1"/>
  <c r="C68" i="6" l="1"/>
  <c r="C20" i="6"/>
  <c r="C68" i="5"/>
  <c r="C52" i="5"/>
  <c r="C36" i="5"/>
  <c r="C20" i="5"/>
  <c r="C18" i="1"/>
</calcChain>
</file>

<file path=xl/sharedStrings.xml><?xml version="1.0" encoding="utf-8"?>
<sst xmlns="http://schemas.openxmlformats.org/spreadsheetml/2006/main" count="224" uniqueCount="28">
  <si>
    <t>MONTH</t>
  </si>
  <si>
    <t xml:space="preserve">JAMIACA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</si>
  <si>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</si>
  <si>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</si>
  <si>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</si>
  <si>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</si>
  <si>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</si>
  <si>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</si>
  <si>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</si>
  <si>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</si>
  <si>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</si>
  <si>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</si>
  <si>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</si>
  <si>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</si>
  <si>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</si>
  <si>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TINSON PEN (KTP)</t>
  </si>
  <si>
    <t>NEGRIL (NEG)</t>
  </si>
  <si>
    <t>BOSCOBEL (OCJ)/IAN FLEMMING INTERNATIONAL AIRPORT (IFIA)</t>
  </si>
  <si>
    <t>KEN JONES (POT)</t>
  </si>
  <si>
    <t xml:space="preserve">NORMAN MANLEY INTERNATIONAL AIRPORT </t>
  </si>
  <si>
    <t>MONTHLY DOMESTIC PASSENGER ARRIVAL</t>
  </si>
  <si>
    <t>SANGSTERS INTERNATIONAL AIRPORT</t>
  </si>
  <si>
    <t>MONTHLY DOMESTIC PASSENGER DEPARTURE</t>
  </si>
  <si>
    <t>MONTHLY DOMESTIC AERODROMES PASSENGER DEPARTURE BY AERODROME</t>
  </si>
  <si>
    <t>MONTHLY DOMESTIC AERODROMES PASSENGER ARRIVAL BY AERODROME</t>
  </si>
  <si>
    <t>MONTHLY DOMESTIC AERODROMES PASSENGER ARRIVALS -- 2011-2019</t>
  </si>
  <si>
    <t>2011-2019</t>
  </si>
  <si>
    <t>MONTHLY DOMESTIC AERODROMES PASSENGER DEPARTURES -- 2011-2019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</si>
</sst>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[Red]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0"/>
      <color theme="1"/>
      <name val="Aharoni"/>
      <charset val="177"/>
    </font>
    <font>
      <sz val="10"/>
      <color theme="1"/>
      <name val="Arial Black"/>
      <family val="2"/>
    </font>
    <font>
      <sz val="12"/>
      <color theme="1"/>
      <name val="Aharoni"/>
      <charset val="177"/>
    </font>
    <font>
      <sz val="11"/>
      <color theme="1"/>
      <name val="Calibri"/>
      <family val="2"/>
      <scheme val="minor"/>
    </font>
    <font>
      <sz val="10.1"/>
      <color indexed="8"/>
      <name val="Arial"/>
      <family val="2"/>
    </font>
    <font>
      <sz val="11"/>
      <color theme="1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165" fontId="0" fillId="0" borderId="0" xfId="0" applyNumberForma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7" xfId="1" applyNumberFormat="1" applyFont="1" applyBorder="1"/>
    <xf numFmtId="164" fontId="1" fillId="2" borderId="7" xfId="1" applyNumberFormat="1" applyFont="1" applyFill="1" applyBorder="1"/>
    <xf numFmtId="164" fontId="0" fillId="0" borderId="12" xfId="1" applyNumberFormat="1" applyFont="1" applyBorder="1"/>
    <xf numFmtId="164" fontId="7" fillId="0" borderId="0" xfId="1" applyNumberFormat="1" applyFont="1" applyBorder="1" applyAlignment="1">
      <alignment horizontal="right" vertical="center"/>
    </xf>
    <xf numFmtId="164" fontId="7" fillId="0" borderId="12" xfId="1" applyNumberFormat="1" applyFont="1" applyBorder="1" applyAlignment="1">
      <alignment horizontal="right" vertical="center"/>
    </xf>
    <xf numFmtId="164" fontId="0" fillId="0" borderId="13" xfId="1" applyNumberFormat="1" applyFont="1" applyBorder="1"/>
    <xf numFmtId="164" fontId="7" fillId="0" borderId="13" xfId="1" applyNumberFormat="1" applyFont="1" applyBorder="1" applyAlignment="1">
      <alignment horizontal="right" vertical="center"/>
    </xf>
    <xf numFmtId="164" fontId="0" fillId="0" borderId="13" xfId="1" applyNumberFormat="1" applyFont="1" applyFill="1" applyBorder="1"/>
    <xf numFmtId="164" fontId="1" fillId="3" borderId="10" xfId="1" applyNumberFormat="1" applyFont="1" applyFill="1" applyBorder="1"/>
    <xf numFmtId="164" fontId="1" fillId="3" borderId="11" xfId="1" applyNumberFormat="1" applyFont="1" applyFill="1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164" fontId="0" fillId="0" borderId="5" xfId="1" applyNumberFormat="1" applyFont="1" applyFill="1" applyBorder="1"/>
    <xf numFmtId="164" fontId="0" fillId="0" borderId="8" xfId="1" applyNumberFormat="1" applyFont="1" applyBorder="1"/>
    <xf numFmtId="164" fontId="1" fillId="2" borderId="8" xfId="1" applyNumberFormat="1" applyFont="1" applyFill="1" applyBorder="1"/>
    <xf numFmtId="0" fontId="1" fillId="3" borderId="11" xfId="0" applyFont="1" applyFill="1" applyBorder="1"/>
    <xf numFmtId="0" fontId="4" fillId="0" borderId="0" xfId="0" applyFont="1" applyBorder="1" applyAlignment="1">
      <alignment horizontal="left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64" fontId="1" fillId="2" borderId="10" xfId="1" applyNumberFormat="1" applyFont="1" applyFill="1" applyBorder="1"/>
    <xf numFmtId="164" fontId="1" fillId="2" borderId="11" xfId="1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/>
    <xf numFmtId="165" fontId="0" fillId="0" borderId="5" xfId="0" applyNumberFormat="1" applyBorder="1"/>
    <xf numFmtId="164" fontId="0" fillId="0" borderId="0" xfId="0" applyNumberFormat="1"/>
    <xf numFmtId="0" fontId="1" fillId="3" borderId="2" xfId="0" applyFont="1" applyFill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0" fillId="0" borderId="7" xfId="1" applyNumberFormat="1" applyFont="1" applyFill="1" applyBorder="1"/>
    <xf numFmtId="164" fontId="7" fillId="0" borderId="7" xfId="1" applyNumberFormat="1" applyFont="1" applyBorder="1" applyAlignment="1">
      <alignment horizontal="right" vertical="center"/>
    </xf>
    <xf numFmtId="0" fontId="0" fillId="0" borderId="3" xfId="0" applyBorder="1"/>
    <xf numFmtId="0" fontId="0" fillId="0" borderId="5" xfId="0" applyBorder="1"/>
    <xf numFmtId="0" fontId="0" fillId="0" borderId="5" xfId="0" applyFill="1" applyBorder="1"/>
    <xf numFmtId="0" fontId="0" fillId="0" borderId="8" xfId="0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7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7"/>
  <sheetViews>
    <sheetView workbookViewId="0">
      <selection activeCell="G45" sqref="G45"/>
    </sheetView>
  </sheetViews>
  <sheetFormatPr defaultRowHeight="15" x14ac:dyDescent="0.25"/>
  <cols>
    <col min="1" max="2" width="14.28515625" customWidth="1"/>
    <col min="3" max="10" width="9.85546875" customWidth="1"/>
  </cols>
  <sheetData>
    <row r="2" spans="1:10" ht="15.75" x14ac:dyDescent="0.25">
      <c r="C2" s="46"/>
      <c r="D2" s="46"/>
      <c r="E2" s="46"/>
      <c r="F2" s="46"/>
      <c r="G2" s="46"/>
      <c r="H2" s="46"/>
      <c r="I2" s="46"/>
      <c r="J2" s="46"/>
    </row>
    <row r="3" spans="1:10" ht="18.75" customHeight="1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ht="19.5" thickBot="1" x14ac:dyDescent="0.45">
      <c r="A4" s="63" t="s">
        <v>25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s="1" customFormat="1" ht="15.75" thickBot="1" x14ac:dyDescent="0.3">
      <c r="A5" s="40" t="s">
        <v>0</v>
      </c>
      <c r="B5" s="41">
        <v>2019</v>
      </c>
      <c r="C5" s="41">
        <v>2018</v>
      </c>
      <c r="D5" s="41">
        <v>2017</v>
      </c>
      <c r="E5" s="41">
        <v>2016</v>
      </c>
      <c r="F5" s="41">
        <v>2015</v>
      </c>
      <c r="G5" s="41">
        <v>2014</v>
      </c>
      <c r="H5" s="41">
        <v>2013</v>
      </c>
      <c r="I5" s="41">
        <v>2012</v>
      </c>
      <c r="J5" s="42">
        <v>2011</v>
      </c>
    </row>
    <row r="6" spans="1:10" x14ac:dyDescent="0.25">
      <c r="A6" s="2" t="s">
        <v>2</v>
      </c>
      <c r="B6" s="3">
        <f>40+329</f>
        <v>369</v>
      </c>
      <c r="C6" s="3">
        <v>483</v>
      </c>
      <c r="D6" s="3">
        <v>544</v>
      </c>
      <c r="E6" s="3">
        <v>650</v>
      </c>
      <c r="F6" s="3">
        <v>624</v>
      </c>
      <c r="G6" s="3">
        <v>553</v>
      </c>
      <c r="H6" s="3">
        <v>972</v>
      </c>
      <c r="I6" s="3">
        <v>1191</v>
      </c>
      <c r="J6" s="55">
        <v>1056</v>
      </c>
    </row>
    <row r="7" spans="1:10" x14ac:dyDescent="0.25">
      <c r="A7" s="2" t="s">
        <v>3</v>
      </c>
      <c r="B7" s="3">
        <f>89+379</f>
        <v>468</v>
      </c>
      <c r="C7" s="3">
        <v>537</v>
      </c>
      <c r="D7" s="3">
        <v>558</v>
      </c>
      <c r="E7" s="3">
        <v>575</v>
      </c>
      <c r="F7" s="3">
        <v>591</v>
      </c>
      <c r="G7" s="3">
        <v>606</v>
      </c>
      <c r="H7" s="3">
        <v>809</v>
      </c>
      <c r="I7" s="3">
        <v>1074</v>
      </c>
      <c r="J7" s="55">
        <v>974</v>
      </c>
    </row>
    <row r="8" spans="1:10" x14ac:dyDescent="0.25">
      <c r="A8" s="2" t="s">
        <v>4</v>
      </c>
      <c r="B8" s="3">
        <f>57+449</f>
        <v>506</v>
      </c>
      <c r="C8" s="3">
        <v>465</v>
      </c>
      <c r="D8" s="3">
        <v>614</v>
      </c>
      <c r="E8" s="3">
        <v>775</v>
      </c>
      <c r="F8" s="3">
        <v>745</v>
      </c>
      <c r="G8" s="3">
        <v>621</v>
      </c>
      <c r="H8" s="3">
        <v>612</v>
      </c>
      <c r="I8" s="3">
        <v>1181</v>
      </c>
      <c r="J8" s="55">
        <v>961</v>
      </c>
    </row>
    <row r="9" spans="1:10" x14ac:dyDescent="0.25">
      <c r="A9" s="2" t="s">
        <v>5</v>
      </c>
      <c r="B9" s="3">
        <f>75+402</f>
        <v>477</v>
      </c>
      <c r="C9" s="9">
        <v>486</v>
      </c>
      <c r="D9" s="9">
        <v>517</v>
      </c>
      <c r="E9" s="9">
        <v>652</v>
      </c>
      <c r="F9" s="3">
        <v>582</v>
      </c>
      <c r="G9" s="3">
        <v>469</v>
      </c>
      <c r="H9" s="3">
        <v>429</v>
      </c>
      <c r="I9" s="3">
        <v>963</v>
      </c>
      <c r="J9" s="55">
        <v>802</v>
      </c>
    </row>
    <row r="10" spans="1:10" x14ac:dyDescent="0.25">
      <c r="A10" s="2" t="s">
        <v>6</v>
      </c>
      <c r="B10" s="3">
        <f>31+335</f>
        <v>366</v>
      </c>
      <c r="C10" s="9">
        <v>175</v>
      </c>
      <c r="D10" s="9">
        <v>411</v>
      </c>
      <c r="E10" s="9">
        <v>527</v>
      </c>
      <c r="F10" s="3">
        <v>500</v>
      </c>
      <c r="G10" s="3">
        <v>369</v>
      </c>
      <c r="H10" s="3">
        <v>311</v>
      </c>
      <c r="I10" s="3">
        <v>948</v>
      </c>
      <c r="J10" s="55">
        <v>923</v>
      </c>
    </row>
    <row r="11" spans="1:10" x14ac:dyDescent="0.25">
      <c r="A11" s="2" t="s">
        <v>7</v>
      </c>
      <c r="B11" s="3">
        <f>25+356</f>
        <v>381</v>
      </c>
      <c r="C11" s="9">
        <v>120</v>
      </c>
      <c r="D11" s="9">
        <v>325</v>
      </c>
      <c r="E11" s="9">
        <v>377</v>
      </c>
      <c r="F11" s="3">
        <v>434</v>
      </c>
      <c r="G11" s="3">
        <v>235</v>
      </c>
      <c r="H11" s="3">
        <v>249</v>
      </c>
      <c r="I11" s="3">
        <v>713</v>
      </c>
      <c r="J11" s="55">
        <v>704</v>
      </c>
    </row>
    <row r="12" spans="1:10" x14ac:dyDescent="0.25">
      <c r="A12" s="2" t="s">
        <v>8</v>
      </c>
      <c r="B12" s="3">
        <f>65+360</f>
        <v>425</v>
      </c>
      <c r="C12" s="9">
        <v>209</v>
      </c>
      <c r="D12" s="9">
        <v>481</v>
      </c>
      <c r="E12" s="9">
        <v>465</v>
      </c>
      <c r="F12" s="3">
        <v>520</v>
      </c>
      <c r="G12" s="3">
        <v>367</v>
      </c>
      <c r="H12" s="3">
        <v>401</v>
      </c>
      <c r="I12" s="3">
        <v>933</v>
      </c>
      <c r="J12" s="55">
        <v>966</v>
      </c>
    </row>
    <row r="13" spans="1:10" x14ac:dyDescent="0.25">
      <c r="A13" s="2" t="s">
        <v>9</v>
      </c>
      <c r="B13" s="3">
        <f>29+316</f>
        <v>345</v>
      </c>
      <c r="C13" s="9">
        <v>145</v>
      </c>
      <c r="D13" s="9">
        <v>342</v>
      </c>
      <c r="E13" s="9">
        <v>223</v>
      </c>
      <c r="F13" s="3">
        <v>352</v>
      </c>
      <c r="G13" s="3">
        <v>166</v>
      </c>
      <c r="H13" s="3">
        <v>209</v>
      </c>
      <c r="I13" s="3">
        <v>706</v>
      </c>
      <c r="J13" s="55">
        <v>787</v>
      </c>
    </row>
    <row r="14" spans="1:10" x14ac:dyDescent="0.25">
      <c r="A14" s="2" t="s">
        <v>10</v>
      </c>
      <c r="B14" s="3">
        <f>51+318</f>
        <v>369</v>
      </c>
      <c r="C14" s="9">
        <v>215</v>
      </c>
      <c r="D14" s="9">
        <v>381</v>
      </c>
      <c r="E14" s="9">
        <v>321</v>
      </c>
      <c r="F14" s="3">
        <v>336</v>
      </c>
      <c r="G14" s="3">
        <v>274</v>
      </c>
      <c r="H14" s="3">
        <v>188</v>
      </c>
      <c r="I14" s="3">
        <v>712</v>
      </c>
      <c r="J14" s="55">
        <v>684</v>
      </c>
    </row>
    <row r="15" spans="1:10" x14ac:dyDescent="0.25">
      <c r="A15" s="2" t="s">
        <v>11</v>
      </c>
      <c r="B15" s="3">
        <f>31+411</f>
        <v>442</v>
      </c>
      <c r="C15" s="9">
        <v>333</v>
      </c>
      <c r="D15" s="9">
        <v>464</v>
      </c>
      <c r="E15" s="9">
        <v>467</v>
      </c>
      <c r="F15" s="3">
        <v>517</v>
      </c>
      <c r="G15" s="3">
        <v>382</v>
      </c>
      <c r="H15" s="3">
        <v>300</v>
      </c>
      <c r="I15" s="3">
        <v>722</v>
      </c>
      <c r="J15" s="55">
        <v>885</v>
      </c>
    </row>
    <row r="16" spans="1:10" x14ac:dyDescent="0.25">
      <c r="A16" s="2" t="s">
        <v>12</v>
      </c>
      <c r="B16" s="3">
        <f>41+422</f>
        <v>463</v>
      </c>
      <c r="C16" s="9">
        <v>414</v>
      </c>
      <c r="D16" s="9">
        <v>577</v>
      </c>
      <c r="E16" s="9">
        <v>482</v>
      </c>
      <c r="F16" s="3">
        <v>645</v>
      </c>
      <c r="G16" s="3">
        <v>526</v>
      </c>
      <c r="H16" s="3">
        <v>415</v>
      </c>
      <c r="I16" s="3">
        <v>1036</v>
      </c>
      <c r="J16" s="55">
        <v>1047</v>
      </c>
    </row>
    <row r="17" spans="1:10" ht="15.75" thickBot="1" x14ac:dyDescent="0.3">
      <c r="A17" s="2" t="s">
        <v>13</v>
      </c>
      <c r="B17" s="3">
        <f>102+514</f>
        <v>616</v>
      </c>
      <c r="C17" s="3">
        <v>491</v>
      </c>
      <c r="D17" s="3">
        <v>520</v>
      </c>
      <c r="E17" s="3">
        <v>591</v>
      </c>
      <c r="F17" s="3">
        <v>626</v>
      </c>
      <c r="G17" s="3">
        <v>603</v>
      </c>
      <c r="H17" s="3">
        <v>530</v>
      </c>
      <c r="I17" s="3">
        <v>1003</v>
      </c>
      <c r="J17" s="55">
        <v>1106</v>
      </c>
    </row>
    <row r="18" spans="1:10" s="1" customFormat="1" ht="15.75" thickBot="1" x14ac:dyDescent="0.3">
      <c r="A18" s="40" t="s">
        <v>14</v>
      </c>
      <c r="B18" s="43">
        <f>SUM(B5:B17)</f>
        <v>7246</v>
      </c>
      <c r="C18" s="43">
        <f>SUM(C6:C17)</f>
        <v>4073</v>
      </c>
      <c r="D18" s="43">
        <f>SUM(D6:D17)</f>
        <v>5734</v>
      </c>
      <c r="E18" s="43">
        <f t="shared" ref="E18:J18" si="0">SUM(E5:E17)</f>
        <v>8121</v>
      </c>
      <c r="F18" s="43">
        <f t="shared" si="0"/>
        <v>8487</v>
      </c>
      <c r="G18" s="43">
        <f t="shared" si="0"/>
        <v>7185</v>
      </c>
      <c r="H18" s="43">
        <f t="shared" si="0"/>
        <v>7438</v>
      </c>
      <c r="I18" s="43">
        <f t="shared" si="0"/>
        <v>13194</v>
      </c>
      <c r="J18" s="44">
        <f t="shared" si="0"/>
        <v>12906</v>
      </c>
    </row>
    <row r="21" spans="1:10" ht="15.75" x14ac:dyDescent="0.25">
      <c r="A21" s="61" t="s">
        <v>1</v>
      </c>
      <c r="B21" s="61"/>
      <c r="C21" s="61"/>
      <c r="D21" s="61"/>
      <c r="E21" s="61"/>
      <c r="F21" s="61"/>
      <c r="G21" s="61"/>
      <c r="H21" s="61"/>
      <c r="I21" s="61"/>
      <c r="J21" s="61"/>
    </row>
    <row r="22" spans="1:10" ht="18.75" x14ac:dyDescent="0.4">
      <c r="A22" s="62" t="s">
        <v>27</v>
      </c>
      <c r="B22" s="62"/>
      <c r="C22" s="62"/>
      <c r="D22" s="62"/>
      <c r="E22" s="62"/>
      <c r="F22" s="62"/>
      <c r="G22" s="62"/>
      <c r="H22" s="62"/>
      <c r="I22" s="62"/>
      <c r="J22" s="62"/>
    </row>
    <row r="23" spans="1:10" ht="19.5" thickBot="1" x14ac:dyDescent="0.45">
      <c r="A23" s="8"/>
      <c r="B23" s="5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17" t="s">
        <v>0</v>
      </c>
      <c r="B24" s="18">
        <v>2019</v>
      </c>
      <c r="C24" s="18">
        <v>2018</v>
      </c>
      <c r="D24" s="18">
        <v>2017</v>
      </c>
      <c r="E24" s="18">
        <v>2016</v>
      </c>
      <c r="F24" s="18">
        <v>2015</v>
      </c>
      <c r="G24" s="18">
        <v>2014</v>
      </c>
      <c r="H24" s="18">
        <v>2013</v>
      </c>
      <c r="I24" s="18">
        <v>2012</v>
      </c>
      <c r="J24" s="38">
        <v>2011</v>
      </c>
    </row>
    <row r="25" spans="1:10" x14ac:dyDescent="0.25">
      <c r="A25" s="2" t="s">
        <v>2</v>
      </c>
      <c r="B25" s="3">
        <f>45+296</f>
        <v>341</v>
      </c>
      <c r="C25" s="3">
        <v>417</v>
      </c>
      <c r="D25" s="3">
        <v>519</v>
      </c>
      <c r="E25" s="3">
        <v>731</v>
      </c>
      <c r="F25" s="3">
        <v>658</v>
      </c>
      <c r="G25" s="3">
        <v>588</v>
      </c>
      <c r="H25" s="19">
        <v>1137</v>
      </c>
      <c r="I25" s="19">
        <v>732</v>
      </c>
      <c r="J25" s="47">
        <v>1159</v>
      </c>
    </row>
    <row r="26" spans="1:10" x14ac:dyDescent="0.25">
      <c r="A26" s="2" t="s">
        <v>3</v>
      </c>
      <c r="B26" s="3">
        <f>58+329</f>
        <v>387</v>
      </c>
      <c r="C26" s="3">
        <v>399</v>
      </c>
      <c r="D26" s="3">
        <v>445</v>
      </c>
      <c r="E26" s="3">
        <v>389</v>
      </c>
      <c r="F26" s="3">
        <v>577</v>
      </c>
      <c r="G26" s="3">
        <v>564</v>
      </c>
      <c r="H26" s="19">
        <v>729</v>
      </c>
      <c r="I26" s="19">
        <v>713</v>
      </c>
      <c r="J26" s="47">
        <v>981</v>
      </c>
    </row>
    <row r="27" spans="1:10" x14ac:dyDescent="0.25">
      <c r="A27" s="2" t="s">
        <v>4</v>
      </c>
      <c r="B27" s="3">
        <f>95+262</f>
        <v>357</v>
      </c>
      <c r="C27" s="3">
        <v>401</v>
      </c>
      <c r="D27" s="3">
        <v>465</v>
      </c>
      <c r="E27" s="3">
        <v>538</v>
      </c>
      <c r="F27" s="3">
        <v>655</v>
      </c>
      <c r="G27" s="9">
        <v>653</v>
      </c>
      <c r="H27" s="19">
        <v>633</v>
      </c>
      <c r="I27" s="19">
        <v>763</v>
      </c>
      <c r="J27" s="47">
        <v>1165</v>
      </c>
    </row>
    <row r="28" spans="1:10" x14ac:dyDescent="0.25">
      <c r="A28" s="2" t="s">
        <v>5</v>
      </c>
      <c r="B28" s="3">
        <f>90+179</f>
        <v>269</v>
      </c>
      <c r="C28" s="9">
        <v>266</v>
      </c>
      <c r="D28" s="9">
        <v>434</v>
      </c>
      <c r="E28" s="9">
        <v>480</v>
      </c>
      <c r="F28" s="3">
        <v>462</v>
      </c>
      <c r="G28" s="9">
        <v>485</v>
      </c>
      <c r="H28" s="19">
        <v>438</v>
      </c>
      <c r="I28" s="19">
        <v>579</v>
      </c>
      <c r="J28" s="47">
        <v>1026</v>
      </c>
    </row>
    <row r="29" spans="1:10" x14ac:dyDescent="0.25">
      <c r="A29" s="2" t="s">
        <v>6</v>
      </c>
      <c r="B29" s="3">
        <f>25+203</f>
        <v>228</v>
      </c>
      <c r="C29" s="9">
        <v>142</v>
      </c>
      <c r="D29" s="9">
        <v>381</v>
      </c>
      <c r="E29" s="9">
        <v>474</v>
      </c>
      <c r="F29" s="3">
        <v>427</v>
      </c>
      <c r="G29" s="9">
        <v>463</v>
      </c>
      <c r="H29" s="19">
        <v>306</v>
      </c>
      <c r="I29" s="19">
        <v>673</v>
      </c>
      <c r="J29" s="47">
        <v>1013</v>
      </c>
    </row>
    <row r="30" spans="1:10" x14ac:dyDescent="0.25">
      <c r="A30" s="2" t="s">
        <v>7</v>
      </c>
      <c r="B30" s="3">
        <f>20+147</f>
        <v>167</v>
      </c>
      <c r="C30" s="9">
        <v>86</v>
      </c>
      <c r="D30" s="9">
        <v>244</v>
      </c>
      <c r="E30" s="9">
        <v>243</v>
      </c>
      <c r="F30" s="3">
        <v>322</v>
      </c>
      <c r="G30" s="9">
        <v>226</v>
      </c>
      <c r="H30" s="19">
        <v>269</v>
      </c>
      <c r="I30" s="19">
        <v>534</v>
      </c>
      <c r="J30" s="47">
        <v>766</v>
      </c>
    </row>
    <row r="31" spans="1:10" x14ac:dyDescent="0.25">
      <c r="A31" s="2" t="s">
        <v>8</v>
      </c>
      <c r="B31" s="3">
        <f>55+211</f>
        <v>266</v>
      </c>
      <c r="C31" s="9">
        <v>135</v>
      </c>
      <c r="D31" s="9">
        <v>476</v>
      </c>
      <c r="E31" s="9">
        <v>250</v>
      </c>
      <c r="F31" s="3">
        <v>332</v>
      </c>
      <c r="G31" s="9">
        <v>402</v>
      </c>
      <c r="H31" s="19">
        <v>420</v>
      </c>
      <c r="I31" s="19">
        <v>669</v>
      </c>
      <c r="J31" s="47">
        <v>1094</v>
      </c>
    </row>
    <row r="32" spans="1:10" x14ac:dyDescent="0.25">
      <c r="A32" s="2" t="s">
        <v>9</v>
      </c>
      <c r="B32" s="3">
        <f>46+223</f>
        <v>269</v>
      </c>
      <c r="C32" s="9">
        <v>86</v>
      </c>
      <c r="D32" s="9">
        <v>335</v>
      </c>
      <c r="E32" s="9">
        <v>136</v>
      </c>
      <c r="F32" s="3">
        <v>362</v>
      </c>
      <c r="G32" s="9">
        <v>194</v>
      </c>
      <c r="H32" s="19">
        <v>217</v>
      </c>
      <c r="I32" s="19">
        <v>718</v>
      </c>
      <c r="J32" s="47">
        <v>913</v>
      </c>
    </row>
    <row r="33" spans="1:10" x14ac:dyDescent="0.25">
      <c r="A33" s="2" t="s">
        <v>10</v>
      </c>
      <c r="B33" s="3">
        <f>38+178</f>
        <v>216</v>
      </c>
      <c r="C33" s="9">
        <v>107</v>
      </c>
      <c r="D33" s="9">
        <v>374</v>
      </c>
      <c r="E33" s="9">
        <v>252</v>
      </c>
      <c r="F33" s="3">
        <v>235</v>
      </c>
      <c r="G33" s="9">
        <v>276</v>
      </c>
      <c r="H33" s="19">
        <v>261</v>
      </c>
      <c r="I33" s="19">
        <v>665</v>
      </c>
      <c r="J33" s="47">
        <v>739</v>
      </c>
    </row>
    <row r="34" spans="1:10" x14ac:dyDescent="0.25">
      <c r="A34" s="2" t="s">
        <v>11</v>
      </c>
      <c r="B34" s="3">
        <f>30+231</f>
        <v>261</v>
      </c>
      <c r="C34" s="9">
        <v>275</v>
      </c>
      <c r="D34" s="9">
        <v>443</v>
      </c>
      <c r="E34" s="9">
        <v>202</v>
      </c>
      <c r="F34" s="3">
        <v>331</v>
      </c>
      <c r="G34" s="9">
        <v>350</v>
      </c>
      <c r="H34" s="19">
        <v>281</v>
      </c>
      <c r="I34" s="19">
        <v>771</v>
      </c>
      <c r="J34" s="47">
        <v>807</v>
      </c>
    </row>
    <row r="35" spans="1:10" x14ac:dyDescent="0.25">
      <c r="A35" s="2" t="s">
        <v>12</v>
      </c>
      <c r="B35" s="3">
        <f>41+254</f>
        <v>295</v>
      </c>
      <c r="C35" s="9">
        <v>316</v>
      </c>
      <c r="D35" s="9">
        <v>570</v>
      </c>
      <c r="E35" s="9">
        <v>319</v>
      </c>
      <c r="F35" s="3">
        <v>451</v>
      </c>
      <c r="G35" s="9">
        <v>493</v>
      </c>
      <c r="H35" s="19">
        <v>386</v>
      </c>
      <c r="I35" s="19">
        <v>1073</v>
      </c>
      <c r="J35" s="47">
        <v>1085</v>
      </c>
    </row>
    <row r="36" spans="1:10" ht="15.75" thickBot="1" x14ac:dyDescent="0.3">
      <c r="A36" s="2" t="s">
        <v>13</v>
      </c>
      <c r="B36" s="3">
        <f>63+281</f>
        <v>344</v>
      </c>
      <c r="C36" s="3">
        <v>261</v>
      </c>
      <c r="D36" s="3">
        <v>473</v>
      </c>
      <c r="E36" s="3">
        <v>385</v>
      </c>
      <c r="F36" s="3">
        <v>444</v>
      </c>
      <c r="G36" s="3">
        <v>476</v>
      </c>
      <c r="H36" s="19">
        <v>371</v>
      </c>
      <c r="I36" s="19">
        <v>935</v>
      </c>
      <c r="J36" s="47">
        <v>1158</v>
      </c>
    </row>
    <row r="37" spans="1:10" ht="15.75" thickBot="1" x14ac:dyDescent="0.3">
      <c r="A37" s="17" t="s">
        <v>14</v>
      </c>
      <c r="B37" s="31">
        <f t="shared" ref="B37:I37" si="1">SUM(B25:B36)</f>
        <v>3400</v>
      </c>
      <c r="C37" s="31">
        <f t="shared" si="1"/>
        <v>2891</v>
      </c>
      <c r="D37" s="31">
        <f t="shared" si="1"/>
        <v>5159</v>
      </c>
      <c r="E37" s="31">
        <f t="shared" si="1"/>
        <v>4399</v>
      </c>
      <c r="F37" s="31">
        <f t="shared" si="1"/>
        <v>5256</v>
      </c>
      <c r="G37" s="31">
        <f t="shared" si="1"/>
        <v>5170</v>
      </c>
      <c r="H37" s="31">
        <f t="shared" si="1"/>
        <v>5448</v>
      </c>
      <c r="I37" s="31">
        <f t="shared" si="1"/>
        <v>8825</v>
      </c>
      <c r="J37" s="32">
        <f>SUM(J25:J36)</f>
        <v>11906</v>
      </c>
    </row>
  </sheetData>
  <mergeCells count="4">
    <mergeCell ref="A3:J3"/>
    <mergeCell ref="A21:J21"/>
    <mergeCell ref="A22:J22"/>
    <mergeCell ref="A4:J4"/>
  </mergeCells>
  <pageMargins left="0.7" right="0.7" top="0.75" bottom="0.75" header="0.3" footer="0.3"/>
  <pageSetup scale="79" fitToHeight="0" orientation="landscape" horizontalDpi="4294967295" verticalDpi="4294967295" r:id="rId1"/>
  <ignoredErrors>
    <ignoredError sqref="C18 C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8"/>
  <sheetViews>
    <sheetView topLeftCell="A37" workbookViewId="0">
      <selection activeCell="B5" sqref="B5"/>
    </sheetView>
  </sheetViews>
  <sheetFormatPr defaultRowHeight="15" x14ac:dyDescent="0.25"/>
  <cols>
    <col min="1" max="2" width="14.28515625" customWidth="1"/>
    <col min="3" max="10" width="12.140625" customWidth="1"/>
  </cols>
  <sheetData>
    <row r="2" spans="1:10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.75" x14ac:dyDescent="0.3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5.75" x14ac:dyDescent="0.3">
      <c r="A4" s="65" t="s">
        <v>26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9" customHeight="1" x14ac:dyDescent="0.3">
      <c r="A5" s="11"/>
      <c r="B5" s="59"/>
      <c r="C5" s="45"/>
      <c r="D5" s="11"/>
      <c r="E5" s="11"/>
      <c r="F5" s="11"/>
      <c r="G5" s="11"/>
      <c r="H5" s="11"/>
      <c r="I5" s="45"/>
      <c r="J5" s="11"/>
    </row>
    <row r="6" spans="1:10" ht="16.5" thickBot="1" x14ac:dyDescent="0.35">
      <c r="A6" s="10" t="s">
        <v>15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15.75" thickBot="1" x14ac:dyDescent="0.3">
      <c r="A7" s="12" t="s">
        <v>0</v>
      </c>
      <c r="B7" s="13">
        <v>2019</v>
      </c>
      <c r="C7" s="13">
        <v>2018</v>
      </c>
      <c r="D7" s="13">
        <v>2017</v>
      </c>
      <c r="E7" s="13">
        <v>2016</v>
      </c>
      <c r="F7" s="13">
        <v>2015</v>
      </c>
      <c r="G7" s="13">
        <v>2014</v>
      </c>
      <c r="H7" s="13">
        <v>2013</v>
      </c>
      <c r="I7" s="13">
        <v>2012</v>
      </c>
      <c r="J7" s="14">
        <v>2011</v>
      </c>
    </row>
    <row r="8" spans="1:10" x14ac:dyDescent="0.25">
      <c r="A8" s="4" t="s">
        <v>2</v>
      </c>
      <c r="B8" s="5">
        <v>29</v>
      </c>
      <c r="C8" s="20">
        <v>40</v>
      </c>
      <c r="D8" s="20">
        <v>29</v>
      </c>
      <c r="E8" s="20">
        <v>72</v>
      </c>
      <c r="F8" s="5">
        <v>118</v>
      </c>
      <c r="G8" s="5">
        <v>108</v>
      </c>
      <c r="H8" s="5">
        <v>531</v>
      </c>
      <c r="I8" s="5">
        <v>679</v>
      </c>
      <c r="J8" s="54">
        <v>575</v>
      </c>
    </row>
    <row r="9" spans="1:10" x14ac:dyDescent="0.25">
      <c r="A9" s="2" t="s">
        <v>3</v>
      </c>
      <c r="B9" s="3">
        <v>34</v>
      </c>
      <c r="C9" s="21">
        <v>32</v>
      </c>
      <c r="D9" s="21">
        <v>19</v>
      </c>
      <c r="E9" s="21">
        <v>69</v>
      </c>
      <c r="F9" s="3">
        <v>67</v>
      </c>
      <c r="G9" s="3">
        <v>120</v>
      </c>
      <c r="H9" s="3">
        <v>233</v>
      </c>
      <c r="I9" s="3">
        <v>570</v>
      </c>
      <c r="J9" s="55">
        <v>442</v>
      </c>
    </row>
    <row r="10" spans="1:10" x14ac:dyDescent="0.25">
      <c r="A10" s="2" t="s">
        <v>4</v>
      </c>
      <c r="B10" s="3">
        <v>31</v>
      </c>
      <c r="C10" s="21">
        <v>37</v>
      </c>
      <c r="D10" s="21">
        <v>30</v>
      </c>
      <c r="E10" s="21">
        <v>74</v>
      </c>
      <c r="F10" s="3">
        <v>78</v>
      </c>
      <c r="G10" s="3">
        <v>79</v>
      </c>
      <c r="H10" s="3">
        <v>41</v>
      </c>
      <c r="I10" s="3">
        <v>679</v>
      </c>
      <c r="J10" s="55">
        <v>457</v>
      </c>
    </row>
    <row r="11" spans="1:10" x14ac:dyDescent="0.25">
      <c r="A11" s="2" t="s">
        <v>5</v>
      </c>
      <c r="B11" s="3">
        <v>23</v>
      </c>
      <c r="C11" s="22">
        <v>26</v>
      </c>
      <c r="D11" s="22">
        <v>23</v>
      </c>
      <c r="E11" s="21">
        <v>57</v>
      </c>
      <c r="F11" s="3">
        <v>45</v>
      </c>
      <c r="G11" s="3">
        <v>51</v>
      </c>
      <c r="H11" s="3">
        <v>65</v>
      </c>
      <c r="I11" s="9">
        <v>523</v>
      </c>
      <c r="J11" s="55">
        <v>449</v>
      </c>
    </row>
    <row r="12" spans="1:10" x14ac:dyDescent="0.25">
      <c r="A12" s="2" t="s">
        <v>6</v>
      </c>
      <c r="B12" s="3">
        <v>30</v>
      </c>
      <c r="C12" s="22">
        <v>9</v>
      </c>
      <c r="D12" s="22">
        <v>22</v>
      </c>
      <c r="E12" s="21">
        <v>57</v>
      </c>
      <c r="F12" s="3">
        <v>103</v>
      </c>
      <c r="G12" s="3">
        <v>102</v>
      </c>
      <c r="H12" s="3">
        <v>47</v>
      </c>
      <c r="I12" s="9">
        <v>613</v>
      </c>
      <c r="J12" s="56">
        <v>667</v>
      </c>
    </row>
    <row r="13" spans="1:10" x14ac:dyDescent="0.25">
      <c r="A13" s="2" t="s">
        <v>7</v>
      </c>
      <c r="B13" s="3">
        <v>41</v>
      </c>
      <c r="C13" s="22">
        <v>6</v>
      </c>
      <c r="D13" s="22">
        <v>38</v>
      </c>
      <c r="E13" s="21">
        <v>55</v>
      </c>
      <c r="F13" s="3">
        <v>57</v>
      </c>
      <c r="G13" s="3">
        <v>47</v>
      </c>
      <c r="H13" s="3">
        <v>53</v>
      </c>
      <c r="I13" s="9">
        <v>462</v>
      </c>
      <c r="J13" s="56">
        <v>539</v>
      </c>
    </row>
    <row r="14" spans="1:10" x14ac:dyDescent="0.25">
      <c r="A14" s="2" t="s">
        <v>8</v>
      </c>
      <c r="B14" s="3">
        <v>63</v>
      </c>
      <c r="C14" s="22">
        <v>5</v>
      </c>
      <c r="D14" s="22">
        <v>46</v>
      </c>
      <c r="E14" s="21">
        <v>38</v>
      </c>
      <c r="F14" s="3">
        <v>100</v>
      </c>
      <c r="G14" s="3">
        <v>72</v>
      </c>
      <c r="H14" s="3">
        <v>107</v>
      </c>
      <c r="I14" s="9">
        <v>573</v>
      </c>
      <c r="J14" s="56">
        <v>700</v>
      </c>
    </row>
    <row r="15" spans="1:10" x14ac:dyDescent="0.25">
      <c r="A15" s="2" t="s">
        <v>9</v>
      </c>
      <c r="B15" s="3">
        <v>85</v>
      </c>
      <c r="C15" s="22">
        <v>2</v>
      </c>
      <c r="D15" s="22">
        <v>16</v>
      </c>
      <c r="E15" s="21">
        <v>7</v>
      </c>
      <c r="F15" s="3">
        <v>50</v>
      </c>
      <c r="G15" s="3">
        <v>23</v>
      </c>
      <c r="H15" s="3">
        <v>29</v>
      </c>
      <c r="I15" s="9">
        <v>481</v>
      </c>
      <c r="J15" s="56">
        <v>599</v>
      </c>
    </row>
    <row r="16" spans="1:10" x14ac:dyDescent="0.25">
      <c r="A16" s="2" t="s">
        <v>10</v>
      </c>
      <c r="B16" s="3">
        <v>100</v>
      </c>
      <c r="C16" s="22">
        <v>18</v>
      </c>
      <c r="D16" s="22">
        <v>39</v>
      </c>
      <c r="E16" s="21">
        <v>25</v>
      </c>
      <c r="F16" s="3">
        <v>83</v>
      </c>
      <c r="G16" s="3">
        <v>46</v>
      </c>
      <c r="H16" s="3">
        <v>58</v>
      </c>
      <c r="I16" s="9">
        <v>456</v>
      </c>
      <c r="J16" s="56">
        <v>511</v>
      </c>
    </row>
    <row r="17" spans="1:10" x14ac:dyDescent="0.25">
      <c r="A17" s="2" t="s">
        <v>11</v>
      </c>
      <c r="B17" s="3">
        <v>74</v>
      </c>
      <c r="C17" s="22">
        <v>12</v>
      </c>
      <c r="D17" s="22">
        <v>22</v>
      </c>
      <c r="E17" s="21">
        <v>12</v>
      </c>
      <c r="F17" s="3">
        <v>51</v>
      </c>
      <c r="G17" s="3">
        <v>62</v>
      </c>
      <c r="H17" s="3">
        <v>83</v>
      </c>
      <c r="I17" s="9">
        <v>638</v>
      </c>
      <c r="J17" s="56">
        <v>603</v>
      </c>
    </row>
    <row r="18" spans="1:10" x14ac:dyDescent="0.25">
      <c r="A18" s="2" t="s">
        <v>12</v>
      </c>
      <c r="B18" s="3">
        <v>39</v>
      </c>
      <c r="C18" s="22">
        <v>15</v>
      </c>
      <c r="D18" s="22">
        <v>75</v>
      </c>
      <c r="E18" s="21">
        <v>40</v>
      </c>
      <c r="F18" s="3">
        <v>51</v>
      </c>
      <c r="G18" s="3">
        <v>93</v>
      </c>
      <c r="H18" s="3">
        <v>68</v>
      </c>
      <c r="I18" s="9">
        <v>712</v>
      </c>
      <c r="J18" s="56">
        <v>641</v>
      </c>
    </row>
    <row r="19" spans="1:10" ht="15.75" thickBot="1" x14ac:dyDescent="0.3">
      <c r="A19" s="6" t="s">
        <v>13</v>
      </c>
      <c r="B19" s="7">
        <v>65</v>
      </c>
      <c r="C19" s="23">
        <v>42</v>
      </c>
      <c r="D19" s="23">
        <v>42</v>
      </c>
      <c r="E19" s="23">
        <v>46</v>
      </c>
      <c r="F19" s="7">
        <v>57</v>
      </c>
      <c r="G19" s="7">
        <v>72</v>
      </c>
      <c r="H19" s="7">
        <v>84</v>
      </c>
      <c r="I19" s="7">
        <v>607</v>
      </c>
      <c r="J19" s="57">
        <v>555</v>
      </c>
    </row>
    <row r="20" spans="1:10" s="1" customFormat="1" ht="15.75" thickBot="1" x14ac:dyDescent="0.3">
      <c r="A20" s="15" t="s">
        <v>14</v>
      </c>
      <c r="B20" s="60">
        <f>SUM(B8:B19)</f>
        <v>614</v>
      </c>
      <c r="C20" s="24">
        <f>SUM(C8:C19)</f>
        <v>244</v>
      </c>
      <c r="D20" s="24">
        <f t="shared" ref="D20" si="0">SUM(D8:D19)</f>
        <v>401</v>
      </c>
      <c r="E20" s="24">
        <f t="shared" ref="E20" si="1">SUM(E8:E19)</f>
        <v>552</v>
      </c>
      <c r="F20" s="24">
        <f t="shared" ref="F20" si="2">SUM(F8:F19)</f>
        <v>860</v>
      </c>
      <c r="G20" s="24">
        <f t="shared" ref="G20" si="3">SUM(G8:G19)</f>
        <v>875</v>
      </c>
      <c r="H20" s="24">
        <f t="shared" ref="H20:I20" si="4">SUM(H8:H19)</f>
        <v>1399</v>
      </c>
      <c r="I20" s="24">
        <f t="shared" si="4"/>
        <v>6993</v>
      </c>
      <c r="J20" s="37">
        <f t="shared" ref="J20" si="5">SUM(J8:J19)</f>
        <v>6738</v>
      </c>
    </row>
    <row r="22" spans="1:10" ht="16.5" thickBot="1" x14ac:dyDescent="0.35">
      <c r="A22" s="10" t="s">
        <v>16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.75" thickBot="1" x14ac:dyDescent="0.3">
      <c r="A23" s="40" t="s">
        <v>0</v>
      </c>
      <c r="B23" s="41">
        <v>2019</v>
      </c>
      <c r="C23" s="41">
        <v>2018</v>
      </c>
      <c r="D23" s="41">
        <v>2017</v>
      </c>
      <c r="E23" s="41">
        <v>2016</v>
      </c>
      <c r="F23" s="41">
        <v>2015</v>
      </c>
      <c r="G23" s="41">
        <v>2014</v>
      </c>
      <c r="H23" s="41">
        <v>2013</v>
      </c>
      <c r="I23" s="41">
        <v>2012</v>
      </c>
      <c r="J23" s="42">
        <v>2011</v>
      </c>
    </row>
    <row r="24" spans="1:10" x14ac:dyDescent="0.25">
      <c r="A24" s="2" t="s">
        <v>2</v>
      </c>
      <c r="B24">
        <v>294</v>
      </c>
      <c r="C24" s="21">
        <v>378</v>
      </c>
      <c r="D24" s="21">
        <v>442</v>
      </c>
      <c r="E24" s="21">
        <v>486</v>
      </c>
      <c r="F24" s="21">
        <v>431</v>
      </c>
      <c r="G24" s="21">
        <v>352</v>
      </c>
      <c r="H24" s="21">
        <v>423</v>
      </c>
      <c r="I24" s="21">
        <v>471</v>
      </c>
      <c r="J24" s="34">
        <v>44</v>
      </c>
    </row>
    <row r="25" spans="1:10" x14ac:dyDescent="0.25">
      <c r="A25" s="2" t="s">
        <v>3</v>
      </c>
      <c r="B25">
        <v>321</v>
      </c>
      <c r="C25" s="21">
        <v>415</v>
      </c>
      <c r="D25" s="21">
        <v>461</v>
      </c>
      <c r="E25" s="21">
        <v>458</v>
      </c>
      <c r="F25" s="21">
        <v>470</v>
      </c>
      <c r="G25" s="21">
        <v>391</v>
      </c>
      <c r="H25" s="21">
        <v>567</v>
      </c>
      <c r="I25" s="21">
        <v>477</v>
      </c>
      <c r="J25" s="34">
        <v>515</v>
      </c>
    </row>
    <row r="26" spans="1:10" x14ac:dyDescent="0.25">
      <c r="A26" s="2" t="s">
        <v>4</v>
      </c>
      <c r="B26">
        <v>397</v>
      </c>
      <c r="C26" s="22">
        <v>350</v>
      </c>
      <c r="D26" s="22">
        <v>526</v>
      </c>
      <c r="E26" s="21">
        <v>601</v>
      </c>
      <c r="F26" s="21">
        <v>565</v>
      </c>
      <c r="G26" s="21">
        <v>417</v>
      </c>
      <c r="H26" s="21">
        <v>556</v>
      </c>
      <c r="I26" s="21">
        <v>445</v>
      </c>
      <c r="J26" s="34">
        <v>482</v>
      </c>
    </row>
    <row r="27" spans="1:10" x14ac:dyDescent="0.25">
      <c r="A27" s="2" t="s">
        <v>5</v>
      </c>
      <c r="B27">
        <v>369</v>
      </c>
      <c r="C27" s="22">
        <v>413</v>
      </c>
      <c r="D27" s="22">
        <v>436</v>
      </c>
      <c r="E27" s="21">
        <v>487</v>
      </c>
      <c r="F27" s="21">
        <v>413</v>
      </c>
      <c r="G27" s="21">
        <v>325</v>
      </c>
      <c r="H27" s="21">
        <v>359</v>
      </c>
      <c r="I27" s="21">
        <v>411</v>
      </c>
      <c r="J27" s="34">
        <v>320</v>
      </c>
    </row>
    <row r="28" spans="1:10" x14ac:dyDescent="0.25">
      <c r="A28" s="2" t="s">
        <v>6</v>
      </c>
      <c r="B28">
        <v>262</v>
      </c>
      <c r="C28" s="22">
        <v>133</v>
      </c>
      <c r="D28" s="22">
        <v>321</v>
      </c>
      <c r="E28" s="21">
        <v>361</v>
      </c>
      <c r="F28" s="21">
        <v>337</v>
      </c>
      <c r="G28" s="21">
        <v>199</v>
      </c>
      <c r="H28" s="21">
        <v>258</v>
      </c>
      <c r="I28" s="21">
        <v>315</v>
      </c>
      <c r="J28" s="34">
        <v>220</v>
      </c>
    </row>
    <row r="29" spans="1:10" x14ac:dyDescent="0.25">
      <c r="A29" s="2" t="s">
        <v>7</v>
      </c>
      <c r="B29">
        <v>303</v>
      </c>
      <c r="C29" s="22">
        <v>98</v>
      </c>
      <c r="D29" s="22">
        <v>248</v>
      </c>
      <c r="E29" s="21">
        <v>268</v>
      </c>
      <c r="F29" s="21">
        <v>318</v>
      </c>
      <c r="G29" s="21">
        <v>155</v>
      </c>
      <c r="H29" s="21">
        <v>190</v>
      </c>
      <c r="I29" s="21">
        <v>209</v>
      </c>
      <c r="J29" s="34">
        <v>160</v>
      </c>
    </row>
    <row r="30" spans="1:10" x14ac:dyDescent="0.25">
      <c r="A30" s="2" t="s">
        <v>8</v>
      </c>
      <c r="B30">
        <v>283</v>
      </c>
      <c r="C30" s="22">
        <v>178</v>
      </c>
      <c r="D30" s="22">
        <v>354</v>
      </c>
      <c r="E30" s="21">
        <v>376</v>
      </c>
      <c r="F30" s="21">
        <v>365</v>
      </c>
      <c r="G30" s="21">
        <v>163</v>
      </c>
      <c r="H30" s="21">
        <v>283</v>
      </c>
      <c r="I30" s="21">
        <v>345</v>
      </c>
      <c r="J30" s="34">
        <v>244</v>
      </c>
    </row>
    <row r="31" spans="1:10" x14ac:dyDescent="0.25">
      <c r="A31" s="2" t="s">
        <v>9</v>
      </c>
      <c r="B31">
        <v>217</v>
      </c>
      <c r="C31" s="22">
        <v>101</v>
      </c>
      <c r="D31" s="22">
        <v>244</v>
      </c>
      <c r="E31" s="21">
        <v>162</v>
      </c>
      <c r="F31" s="21">
        <v>241</v>
      </c>
      <c r="G31" s="21">
        <v>105</v>
      </c>
      <c r="H31" s="21">
        <v>174</v>
      </c>
      <c r="I31" s="21">
        <v>162</v>
      </c>
      <c r="J31" s="34">
        <v>168</v>
      </c>
    </row>
    <row r="32" spans="1:10" x14ac:dyDescent="0.25">
      <c r="A32" s="2" t="s">
        <v>10</v>
      </c>
      <c r="B32">
        <v>210</v>
      </c>
      <c r="C32" s="22">
        <v>153</v>
      </c>
      <c r="D32" s="22">
        <v>300</v>
      </c>
      <c r="E32" s="21">
        <v>256</v>
      </c>
      <c r="F32" s="21">
        <v>179</v>
      </c>
      <c r="G32" s="21">
        <v>176</v>
      </c>
      <c r="H32" s="21">
        <v>122</v>
      </c>
      <c r="I32" s="21">
        <v>208</v>
      </c>
      <c r="J32" s="34">
        <v>136</v>
      </c>
    </row>
    <row r="33" spans="1:10" x14ac:dyDescent="0.25">
      <c r="A33" s="2" t="s">
        <v>11</v>
      </c>
      <c r="B33">
        <v>329</v>
      </c>
      <c r="C33" s="22">
        <v>252</v>
      </c>
      <c r="D33" s="22">
        <v>378</v>
      </c>
      <c r="E33" s="21">
        <v>413</v>
      </c>
      <c r="F33" s="21">
        <v>410</v>
      </c>
      <c r="G33" s="21">
        <v>250</v>
      </c>
      <c r="H33" s="21">
        <v>200</v>
      </c>
      <c r="I33" s="21">
        <v>213</v>
      </c>
      <c r="J33" s="34">
        <v>255</v>
      </c>
    </row>
    <row r="34" spans="1:10" x14ac:dyDescent="0.25">
      <c r="A34" s="2" t="s">
        <v>12</v>
      </c>
      <c r="B34">
        <v>368</v>
      </c>
      <c r="C34" s="22">
        <v>333</v>
      </c>
      <c r="D34" s="22">
        <v>447</v>
      </c>
      <c r="E34" s="21">
        <v>389</v>
      </c>
      <c r="F34" s="21">
        <v>486</v>
      </c>
      <c r="G34" s="21">
        <v>365</v>
      </c>
      <c r="H34" s="21">
        <v>336</v>
      </c>
      <c r="I34" s="21">
        <v>313</v>
      </c>
      <c r="J34" s="34">
        <v>379</v>
      </c>
    </row>
    <row r="35" spans="1:10" ht="15.75" thickBot="1" x14ac:dyDescent="0.3">
      <c r="A35" s="2" t="s">
        <v>13</v>
      </c>
      <c r="B35">
        <v>436</v>
      </c>
      <c r="C35" s="21">
        <v>409</v>
      </c>
      <c r="D35" s="21">
        <v>368</v>
      </c>
      <c r="E35" s="21">
        <v>480</v>
      </c>
      <c r="F35" s="21">
        <v>482</v>
      </c>
      <c r="G35" s="21">
        <v>447</v>
      </c>
      <c r="H35" s="21">
        <v>422</v>
      </c>
      <c r="I35" s="21">
        <v>288</v>
      </c>
      <c r="J35" s="34">
        <v>500</v>
      </c>
    </row>
    <row r="36" spans="1:10" ht="15.75" thickBot="1" x14ac:dyDescent="0.3">
      <c r="A36" s="40" t="s">
        <v>14</v>
      </c>
      <c r="B36" s="43">
        <f>SUM(B24:B35)</f>
        <v>3789</v>
      </c>
      <c r="C36" s="43">
        <f>SUM(C24:C35)</f>
        <v>3213</v>
      </c>
      <c r="D36" s="43">
        <f t="shared" ref="D36" si="6">SUM(D24:D35)</f>
        <v>4525</v>
      </c>
      <c r="E36" s="43">
        <f>SUM(E24:E35)</f>
        <v>4737</v>
      </c>
      <c r="F36" s="43">
        <f>SUM(F24:F35)</f>
        <v>4697</v>
      </c>
      <c r="G36" s="43">
        <f>SUM(G24:G35)</f>
        <v>3345</v>
      </c>
      <c r="H36" s="43">
        <f>SUM(H24:H35)</f>
        <v>3890</v>
      </c>
      <c r="I36" s="43">
        <f t="shared" ref="I36" si="7">SUM(I24:I35)</f>
        <v>3857</v>
      </c>
      <c r="J36" s="44">
        <f t="shared" ref="J36" si="8">SUM(J24:J35)</f>
        <v>3423</v>
      </c>
    </row>
    <row r="38" spans="1:10" ht="16.5" thickBot="1" x14ac:dyDescent="0.35">
      <c r="A38" s="10" t="s">
        <v>17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15.75" thickBot="1" x14ac:dyDescent="0.3">
      <c r="A39" s="12" t="s">
        <v>0</v>
      </c>
      <c r="B39" s="13">
        <v>2019</v>
      </c>
      <c r="C39" s="13">
        <v>2018</v>
      </c>
      <c r="D39" s="13">
        <v>2017</v>
      </c>
      <c r="E39" s="13">
        <v>2016</v>
      </c>
      <c r="F39" s="13">
        <v>2015</v>
      </c>
      <c r="G39" s="13">
        <v>2014</v>
      </c>
      <c r="H39" s="13">
        <v>2013</v>
      </c>
      <c r="I39" s="13">
        <v>2012</v>
      </c>
      <c r="J39" s="14">
        <v>2011</v>
      </c>
    </row>
    <row r="40" spans="1:10" x14ac:dyDescent="0.25">
      <c r="A40" s="4" t="s">
        <v>2</v>
      </c>
      <c r="B40" s="5">
        <v>40</v>
      </c>
      <c r="C40" s="20">
        <v>55</v>
      </c>
      <c r="D40" s="20">
        <v>50</v>
      </c>
      <c r="E40" s="20">
        <v>64</v>
      </c>
      <c r="F40" s="20">
        <v>44</v>
      </c>
      <c r="G40" s="20">
        <v>50</v>
      </c>
      <c r="H40" s="20">
        <v>42</v>
      </c>
      <c r="I40" s="20">
        <v>92</v>
      </c>
      <c r="J40" s="33">
        <v>52</v>
      </c>
    </row>
    <row r="41" spans="1:10" x14ac:dyDescent="0.25">
      <c r="A41" s="2" t="s">
        <v>3</v>
      </c>
      <c r="B41" s="3">
        <v>89</v>
      </c>
      <c r="C41" s="21">
        <v>77</v>
      </c>
      <c r="D41" s="21">
        <v>65</v>
      </c>
      <c r="E41" s="21">
        <v>41</v>
      </c>
      <c r="F41" s="21">
        <v>50</v>
      </c>
      <c r="G41" s="21">
        <v>68</v>
      </c>
      <c r="H41" s="21">
        <v>74</v>
      </c>
      <c r="I41" s="21">
        <v>101</v>
      </c>
      <c r="J41" s="34">
        <v>40</v>
      </c>
    </row>
    <row r="42" spans="1:10" x14ac:dyDescent="0.25">
      <c r="A42" s="2" t="s">
        <v>4</v>
      </c>
      <c r="B42" s="3">
        <v>57</v>
      </c>
      <c r="C42" s="22">
        <v>49</v>
      </c>
      <c r="D42" s="22">
        <v>39</v>
      </c>
      <c r="E42" s="21">
        <v>73</v>
      </c>
      <c r="F42" s="21">
        <v>72</v>
      </c>
      <c r="G42" s="21">
        <v>100</v>
      </c>
      <c r="H42" s="21">
        <v>100</v>
      </c>
      <c r="I42" s="22">
        <v>141</v>
      </c>
      <c r="J42" s="35">
        <v>127</v>
      </c>
    </row>
    <row r="43" spans="1:10" x14ac:dyDescent="0.25">
      <c r="A43" s="2" t="s">
        <v>5</v>
      </c>
      <c r="B43" s="9">
        <v>75</v>
      </c>
      <c r="C43" s="22">
        <v>37</v>
      </c>
      <c r="D43" s="22">
        <v>54</v>
      </c>
      <c r="E43" s="21">
        <v>93</v>
      </c>
      <c r="F43" s="21">
        <v>107</v>
      </c>
      <c r="G43" s="21">
        <v>83</v>
      </c>
      <c r="H43" s="21">
        <v>74</v>
      </c>
      <c r="I43" s="22">
        <v>87</v>
      </c>
      <c r="J43" s="35">
        <v>152</v>
      </c>
    </row>
    <row r="44" spans="1:10" x14ac:dyDescent="0.25">
      <c r="A44" s="2" t="s">
        <v>6</v>
      </c>
      <c r="B44" s="9">
        <v>31</v>
      </c>
      <c r="C44" s="22">
        <v>28</v>
      </c>
      <c r="D44" s="22">
        <v>57</v>
      </c>
      <c r="E44" s="21">
        <v>88</v>
      </c>
      <c r="F44" s="21">
        <v>53</v>
      </c>
      <c r="G44" s="21">
        <v>58</v>
      </c>
      <c r="H44" s="21">
        <v>94</v>
      </c>
      <c r="I44" s="22">
        <v>85</v>
      </c>
      <c r="J44" s="35">
        <v>80</v>
      </c>
    </row>
    <row r="45" spans="1:10" x14ac:dyDescent="0.25">
      <c r="A45" s="2" t="s">
        <v>7</v>
      </c>
      <c r="B45" s="9">
        <v>25</v>
      </c>
      <c r="C45" s="22">
        <v>6</v>
      </c>
      <c r="D45" s="22">
        <v>39</v>
      </c>
      <c r="E45" s="21">
        <v>45</v>
      </c>
      <c r="F45" s="21">
        <v>52</v>
      </c>
      <c r="G45" s="21">
        <v>32</v>
      </c>
      <c r="H45" s="21">
        <v>79</v>
      </c>
      <c r="I45" s="22">
        <v>66</v>
      </c>
      <c r="J45" s="35">
        <v>69</v>
      </c>
    </row>
    <row r="46" spans="1:10" x14ac:dyDescent="0.25">
      <c r="A46" s="2" t="s">
        <v>8</v>
      </c>
      <c r="B46" s="9">
        <v>65</v>
      </c>
      <c r="C46" s="22">
        <v>19</v>
      </c>
      <c r="D46" s="22">
        <v>61</v>
      </c>
      <c r="E46" s="21">
        <v>44</v>
      </c>
      <c r="F46" s="21">
        <v>40</v>
      </c>
      <c r="G46" s="21">
        <v>126</v>
      </c>
      <c r="H46" s="21">
        <v>74</v>
      </c>
      <c r="I46" s="22">
        <v>52</v>
      </c>
      <c r="J46" s="35">
        <v>85</v>
      </c>
    </row>
    <row r="47" spans="1:10" x14ac:dyDescent="0.25">
      <c r="A47" s="2" t="s">
        <v>9</v>
      </c>
      <c r="B47" s="9">
        <v>29</v>
      </c>
      <c r="C47" s="22">
        <v>22</v>
      </c>
      <c r="D47" s="22">
        <v>60</v>
      </c>
      <c r="E47" s="21">
        <v>26</v>
      </c>
      <c r="F47" s="21">
        <v>52</v>
      </c>
      <c r="G47" s="21">
        <v>33</v>
      </c>
      <c r="H47" s="21">
        <v>58</v>
      </c>
      <c r="I47" s="22">
        <v>58</v>
      </c>
      <c r="J47" s="35">
        <v>64</v>
      </c>
    </row>
    <row r="48" spans="1:10" x14ac:dyDescent="0.25">
      <c r="A48" s="2" t="s">
        <v>10</v>
      </c>
      <c r="B48" s="9">
        <v>51</v>
      </c>
      <c r="C48" s="22">
        <v>7</v>
      </c>
      <c r="D48" s="22">
        <v>36</v>
      </c>
      <c r="E48" s="21">
        <v>34</v>
      </c>
      <c r="F48" s="21">
        <v>61</v>
      </c>
      <c r="G48" s="21">
        <v>42</v>
      </c>
      <c r="H48" s="21">
        <v>38</v>
      </c>
      <c r="I48" s="22">
        <v>38</v>
      </c>
      <c r="J48" s="35">
        <v>89</v>
      </c>
    </row>
    <row r="49" spans="1:10" x14ac:dyDescent="0.25">
      <c r="A49" s="2" t="s">
        <v>11</v>
      </c>
      <c r="B49" s="9">
        <v>31</v>
      </c>
      <c r="C49" s="22">
        <v>55</v>
      </c>
      <c r="D49" s="22">
        <v>61</v>
      </c>
      <c r="E49" s="21">
        <v>37</v>
      </c>
      <c r="F49" s="21">
        <v>45</v>
      </c>
      <c r="G49" s="21">
        <v>62</v>
      </c>
      <c r="H49" s="21">
        <v>61</v>
      </c>
      <c r="I49" s="22">
        <v>84</v>
      </c>
      <c r="J49" s="35">
        <v>103</v>
      </c>
    </row>
    <row r="50" spans="1:10" x14ac:dyDescent="0.25">
      <c r="A50" s="2" t="s">
        <v>12</v>
      </c>
      <c r="B50" s="9">
        <v>41</v>
      </c>
      <c r="C50" s="22">
        <v>55</v>
      </c>
      <c r="D50" s="22">
        <v>49</v>
      </c>
      <c r="E50" s="21">
        <v>32</v>
      </c>
      <c r="F50" s="21">
        <v>99</v>
      </c>
      <c r="G50" s="21">
        <v>54</v>
      </c>
      <c r="H50" s="21">
        <v>47</v>
      </c>
      <c r="I50" s="22">
        <v>85</v>
      </c>
      <c r="J50" s="35">
        <v>76</v>
      </c>
    </row>
    <row r="51" spans="1:10" ht="15.75" thickBot="1" x14ac:dyDescent="0.3">
      <c r="A51" s="6" t="s">
        <v>13</v>
      </c>
      <c r="B51" s="7">
        <v>102</v>
      </c>
      <c r="C51" s="23">
        <v>22</v>
      </c>
      <c r="D51" s="23">
        <v>99</v>
      </c>
      <c r="E51" s="23">
        <v>38</v>
      </c>
      <c r="F51" s="23">
        <v>60</v>
      </c>
      <c r="G51" s="23">
        <v>58</v>
      </c>
      <c r="H51" s="23">
        <v>48</v>
      </c>
      <c r="I51" s="23">
        <v>110</v>
      </c>
      <c r="J51" s="36">
        <v>119</v>
      </c>
    </row>
    <row r="52" spans="1:10" ht="15.75" thickBot="1" x14ac:dyDescent="0.3">
      <c r="A52" s="15" t="s">
        <v>14</v>
      </c>
      <c r="B52" s="60">
        <f>SUM(B40:B51)</f>
        <v>636</v>
      </c>
      <c r="C52" s="24">
        <f>SUM(C40:C51)</f>
        <v>432</v>
      </c>
      <c r="D52" s="24">
        <f t="shared" ref="D52" si="9">SUM(D40:D51)</f>
        <v>670</v>
      </c>
      <c r="E52" s="24">
        <f>SUM(E40:E51)</f>
        <v>615</v>
      </c>
      <c r="F52" s="24">
        <f>SUM(F40:F51)</f>
        <v>735</v>
      </c>
      <c r="G52" s="24">
        <f>SUM(G40:G51)</f>
        <v>766</v>
      </c>
      <c r="H52" s="24">
        <f>SUM(H40:H51)</f>
        <v>789</v>
      </c>
      <c r="I52" s="24">
        <f t="shared" ref="I52" si="10">SUM(I40:I51)</f>
        <v>999</v>
      </c>
      <c r="J52" s="37">
        <f t="shared" ref="J52" si="11">SUM(J40:J51)</f>
        <v>1056</v>
      </c>
    </row>
    <row r="54" spans="1:10" ht="16.5" thickBot="1" x14ac:dyDescent="0.35">
      <c r="A54" s="10" t="s">
        <v>18</v>
      </c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thickBot="1" x14ac:dyDescent="0.3">
      <c r="A55" s="12" t="s">
        <v>0</v>
      </c>
      <c r="B55" s="13">
        <v>2019</v>
      </c>
      <c r="C55" s="13">
        <v>2018</v>
      </c>
      <c r="D55" s="13">
        <v>2017</v>
      </c>
      <c r="E55" s="13">
        <v>2016</v>
      </c>
      <c r="F55" s="13">
        <v>2015</v>
      </c>
      <c r="G55" s="13">
        <v>2014</v>
      </c>
      <c r="H55" s="13">
        <v>2013</v>
      </c>
      <c r="I55" s="13">
        <v>2012</v>
      </c>
      <c r="J55" s="14">
        <v>2011</v>
      </c>
    </row>
    <row r="56" spans="1:10" x14ac:dyDescent="0.25">
      <c r="A56" s="4" t="s">
        <v>2</v>
      </c>
      <c r="B56" s="5">
        <v>6</v>
      </c>
      <c r="C56" s="20">
        <v>10</v>
      </c>
      <c r="D56" s="20">
        <v>23</v>
      </c>
      <c r="E56" s="20">
        <v>28</v>
      </c>
      <c r="F56" s="20">
        <v>31</v>
      </c>
      <c r="G56" s="20">
        <v>23</v>
      </c>
      <c r="H56" s="20">
        <v>18</v>
      </c>
      <c r="I56" s="20">
        <v>19</v>
      </c>
      <c r="J56" s="33">
        <v>28</v>
      </c>
    </row>
    <row r="57" spans="1:10" x14ac:dyDescent="0.25">
      <c r="A57" s="2" t="s">
        <v>3</v>
      </c>
      <c r="B57" s="3">
        <v>24</v>
      </c>
      <c r="C57" s="21">
        <v>13</v>
      </c>
      <c r="D57" s="21">
        <v>13</v>
      </c>
      <c r="E57" s="21">
        <v>7</v>
      </c>
      <c r="F57" s="21">
        <v>4</v>
      </c>
      <c r="G57" s="21">
        <v>27</v>
      </c>
      <c r="H57" s="21">
        <v>9</v>
      </c>
      <c r="I57" s="21">
        <v>11</v>
      </c>
      <c r="J57" s="34">
        <v>11</v>
      </c>
    </row>
    <row r="58" spans="1:10" x14ac:dyDescent="0.25">
      <c r="A58" s="2" t="s">
        <v>4</v>
      </c>
      <c r="B58" s="3">
        <v>21</v>
      </c>
      <c r="C58" s="22">
        <v>29</v>
      </c>
      <c r="D58" s="22">
        <v>19</v>
      </c>
      <c r="E58" s="22">
        <v>27</v>
      </c>
      <c r="F58" s="21">
        <v>30</v>
      </c>
      <c r="G58" s="21">
        <v>25</v>
      </c>
      <c r="H58" s="21">
        <v>15</v>
      </c>
      <c r="I58" s="22">
        <v>34</v>
      </c>
      <c r="J58" s="35">
        <v>16</v>
      </c>
    </row>
    <row r="59" spans="1:10" x14ac:dyDescent="0.25">
      <c r="A59" s="2" t="s">
        <v>5</v>
      </c>
      <c r="B59" s="3">
        <v>10</v>
      </c>
      <c r="C59" s="22">
        <v>10</v>
      </c>
      <c r="D59" s="22">
        <v>4</v>
      </c>
      <c r="E59" s="22">
        <v>15</v>
      </c>
      <c r="F59" s="21">
        <v>17</v>
      </c>
      <c r="G59" s="21">
        <v>10</v>
      </c>
      <c r="H59" s="21">
        <v>5</v>
      </c>
      <c r="I59" s="22">
        <v>17</v>
      </c>
      <c r="J59" s="35">
        <v>17</v>
      </c>
    </row>
    <row r="60" spans="1:10" x14ac:dyDescent="0.25">
      <c r="A60" s="2" t="s">
        <v>6</v>
      </c>
      <c r="B60" s="3">
        <v>43</v>
      </c>
      <c r="C60" s="22">
        <v>5</v>
      </c>
      <c r="D60" s="22">
        <v>11</v>
      </c>
      <c r="E60" s="22">
        <v>21</v>
      </c>
      <c r="F60" s="21">
        <v>7</v>
      </c>
      <c r="G60" s="21">
        <v>10</v>
      </c>
      <c r="H60" s="21">
        <v>6</v>
      </c>
      <c r="I60" s="22">
        <v>11</v>
      </c>
      <c r="J60" s="35">
        <v>15</v>
      </c>
    </row>
    <row r="61" spans="1:10" x14ac:dyDescent="0.25">
      <c r="A61" s="2" t="s">
        <v>7</v>
      </c>
      <c r="B61" s="3">
        <v>12</v>
      </c>
      <c r="C61" s="22">
        <v>10</v>
      </c>
      <c r="D61" s="22">
        <v>0</v>
      </c>
      <c r="E61" s="22">
        <v>9</v>
      </c>
      <c r="F61" s="21">
        <v>7</v>
      </c>
      <c r="G61" s="21">
        <v>1</v>
      </c>
      <c r="H61" s="21">
        <v>6</v>
      </c>
      <c r="I61" s="22">
        <v>29</v>
      </c>
      <c r="J61" s="35">
        <v>5</v>
      </c>
    </row>
    <row r="62" spans="1:10" x14ac:dyDescent="0.25">
      <c r="A62" s="2" t="s">
        <v>8</v>
      </c>
      <c r="B62" s="3">
        <v>14</v>
      </c>
      <c r="C62" s="22">
        <v>7</v>
      </c>
      <c r="D62" s="22">
        <v>20</v>
      </c>
      <c r="E62" s="22">
        <v>7</v>
      </c>
      <c r="F62" s="21">
        <v>15</v>
      </c>
      <c r="G62" s="21">
        <v>6</v>
      </c>
      <c r="H62" s="21">
        <v>11</v>
      </c>
      <c r="I62" s="22">
        <v>15</v>
      </c>
      <c r="J62" s="35">
        <v>9</v>
      </c>
    </row>
    <row r="63" spans="1:10" x14ac:dyDescent="0.25">
      <c r="A63" s="2" t="s">
        <v>9</v>
      </c>
      <c r="B63" s="3">
        <v>14</v>
      </c>
      <c r="C63" s="22">
        <v>20</v>
      </c>
      <c r="D63" s="22">
        <v>22</v>
      </c>
      <c r="E63" s="22">
        <v>28</v>
      </c>
      <c r="F63" s="21">
        <v>9</v>
      </c>
      <c r="G63" s="21">
        <v>5</v>
      </c>
      <c r="H63" s="21">
        <v>6</v>
      </c>
      <c r="I63" s="22">
        <v>11</v>
      </c>
      <c r="J63" s="35">
        <v>14</v>
      </c>
    </row>
    <row r="64" spans="1:10" x14ac:dyDescent="0.25">
      <c r="A64" s="2" t="s">
        <v>10</v>
      </c>
      <c r="B64" s="3">
        <v>8</v>
      </c>
      <c r="C64" s="22">
        <v>37</v>
      </c>
      <c r="D64" s="22">
        <v>6</v>
      </c>
      <c r="E64" s="22">
        <v>6</v>
      </c>
      <c r="F64" s="21">
        <v>13</v>
      </c>
      <c r="G64" s="21">
        <v>10</v>
      </c>
      <c r="H64" s="21">
        <v>8</v>
      </c>
      <c r="I64" s="22">
        <v>12</v>
      </c>
      <c r="J64" s="35">
        <v>8</v>
      </c>
    </row>
    <row r="65" spans="1:10" x14ac:dyDescent="0.25">
      <c r="A65" s="2" t="s">
        <v>11</v>
      </c>
      <c r="B65" s="3">
        <v>8</v>
      </c>
      <c r="C65" s="22">
        <v>14</v>
      </c>
      <c r="D65" s="22">
        <v>3</v>
      </c>
      <c r="E65" s="22">
        <v>5</v>
      </c>
      <c r="F65" s="21">
        <v>11</v>
      </c>
      <c r="G65" s="21">
        <v>8</v>
      </c>
      <c r="H65" s="21">
        <v>17</v>
      </c>
      <c r="I65" s="22">
        <v>13</v>
      </c>
      <c r="J65" s="35">
        <v>16</v>
      </c>
    </row>
    <row r="66" spans="1:10" x14ac:dyDescent="0.25">
      <c r="A66" s="2" t="s">
        <v>12</v>
      </c>
      <c r="B66" s="3">
        <v>15</v>
      </c>
      <c r="C66" s="22">
        <v>11</v>
      </c>
      <c r="D66" s="22">
        <v>6</v>
      </c>
      <c r="E66" s="22">
        <v>21</v>
      </c>
      <c r="F66" s="21">
        <v>9</v>
      </c>
      <c r="G66" s="21">
        <v>14</v>
      </c>
      <c r="H66" s="21">
        <v>11</v>
      </c>
      <c r="I66" s="22">
        <v>5</v>
      </c>
      <c r="J66" s="35">
        <v>14</v>
      </c>
    </row>
    <row r="67" spans="1:10" ht="15.75" thickBot="1" x14ac:dyDescent="0.3">
      <c r="A67" s="6" t="s">
        <v>13</v>
      </c>
      <c r="B67" s="7">
        <v>13</v>
      </c>
      <c r="C67" s="23">
        <v>18</v>
      </c>
      <c r="D67" s="23">
        <v>11</v>
      </c>
      <c r="E67" s="23">
        <v>27</v>
      </c>
      <c r="F67" s="23">
        <v>27</v>
      </c>
      <c r="G67" s="23">
        <v>26</v>
      </c>
      <c r="H67" s="23">
        <v>24</v>
      </c>
      <c r="I67" s="23">
        <v>10</v>
      </c>
      <c r="J67" s="36">
        <v>18</v>
      </c>
    </row>
    <row r="68" spans="1:10" ht="15.75" thickBot="1" x14ac:dyDescent="0.3">
      <c r="A68" s="15" t="s">
        <v>14</v>
      </c>
      <c r="B68" s="24">
        <f>SUM(B56:B67)</f>
        <v>188</v>
      </c>
      <c r="C68" s="24">
        <f>SUM(C56:C67)</f>
        <v>184</v>
      </c>
      <c r="D68" s="24">
        <f t="shared" ref="D68" si="12">SUM(D56:D67)</f>
        <v>138</v>
      </c>
      <c r="E68" s="24">
        <f>SUM(E56:E67)</f>
        <v>201</v>
      </c>
      <c r="F68" s="24">
        <f>SUM(F56:F67)</f>
        <v>180</v>
      </c>
      <c r="G68" s="24">
        <f>SUM(G56:G67)</f>
        <v>165</v>
      </c>
      <c r="H68" s="24">
        <f>SUM(H56:H67)</f>
        <v>136</v>
      </c>
      <c r="I68" s="24">
        <f t="shared" ref="I68" si="13">SUM(I56:I67)</f>
        <v>187</v>
      </c>
      <c r="J68" s="37">
        <f t="shared" ref="J68" si="14">SUM(J56:J67)</f>
        <v>171</v>
      </c>
    </row>
  </sheetData>
  <mergeCells count="3">
    <mergeCell ref="A2:J2"/>
    <mergeCell ref="A3:J3"/>
    <mergeCell ref="A4:J4"/>
  </mergeCells>
  <pageMargins left="0.7" right="0.7" top="0.75" bottom="0.75" header="0.3" footer="0.3"/>
  <pageSetup scale="80" fitToHeight="0" orientation="landscape" horizontalDpi="4294967295" verticalDpi="4294967295" r:id="rId1"/>
  <ignoredErrors>
    <ignoredError sqref="C20 C36 C52 C6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71"/>
  <sheetViews>
    <sheetView tabSelected="1" workbookViewId="0">
      <selection activeCell="D40" sqref="D40"/>
    </sheetView>
  </sheetViews>
  <sheetFormatPr defaultRowHeight="15" x14ac:dyDescent="0.25"/>
  <cols>
    <col min="1" max="2" width="14.28515625" customWidth="1"/>
    <col min="3" max="10" width="11.42578125" customWidth="1"/>
  </cols>
  <sheetData>
    <row r="2" spans="1:10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.75" x14ac:dyDescent="0.3">
      <c r="A3" s="65" t="s">
        <v>23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5.75" x14ac:dyDescent="0.3">
      <c r="A4" s="65" t="s">
        <v>26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5.75" x14ac:dyDescent="0.3">
      <c r="A5" s="45"/>
      <c r="B5" s="59"/>
      <c r="C5" s="45"/>
      <c r="D5" s="45"/>
      <c r="E5" s="45"/>
      <c r="F5" s="45"/>
      <c r="G5" s="45"/>
      <c r="H5" s="45"/>
      <c r="I5" s="45"/>
      <c r="J5" s="45"/>
    </row>
    <row r="6" spans="1:10" ht="16.5" thickBot="1" x14ac:dyDescent="0.35">
      <c r="A6" s="10" t="s">
        <v>15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15.75" thickBot="1" x14ac:dyDescent="0.3">
      <c r="A7" s="17" t="s">
        <v>0</v>
      </c>
      <c r="B7" s="18">
        <v>2019</v>
      </c>
      <c r="C7" s="18">
        <v>2018</v>
      </c>
      <c r="D7" s="18">
        <v>2017</v>
      </c>
      <c r="E7" s="18">
        <v>2016</v>
      </c>
      <c r="F7" s="18">
        <v>2015</v>
      </c>
      <c r="G7" s="18">
        <v>2014</v>
      </c>
      <c r="H7" s="18">
        <v>2013</v>
      </c>
      <c r="I7" s="18">
        <v>2012</v>
      </c>
      <c r="J7" s="38">
        <v>2011</v>
      </c>
    </row>
    <row r="8" spans="1:10" x14ac:dyDescent="0.25">
      <c r="A8" s="2" t="s">
        <v>2</v>
      </c>
      <c r="B8" s="3">
        <v>15</v>
      </c>
      <c r="C8" s="21">
        <v>64</v>
      </c>
      <c r="D8" s="21">
        <v>29</v>
      </c>
      <c r="E8" s="21">
        <v>119</v>
      </c>
      <c r="F8" s="22">
        <v>190</v>
      </c>
      <c r="G8" s="27">
        <v>205</v>
      </c>
      <c r="H8" s="26">
        <v>650</v>
      </c>
      <c r="I8" s="25">
        <v>732</v>
      </c>
      <c r="J8" s="50">
        <v>658</v>
      </c>
    </row>
    <row r="9" spans="1:10" x14ac:dyDescent="0.25">
      <c r="A9" s="2" t="s">
        <v>3</v>
      </c>
      <c r="B9" s="3">
        <v>39</v>
      </c>
      <c r="C9" s="21">
        <v>27</v>
      </c>
      <c r="D9" s="21">
        <v>19</v>
      </c>
      <c r="E9" s="21">
        <v>107</v>
      </c>
      <c r="F9" s="22">
        <v>149</v>
      </c>
      <c r="G9" s="26">
        <v>213</v>
      </c>
      <c r="H9" s="26">
        <v>350</v>
      </c>
      <c r="I9" s="21">
        <v>713</v>
      </c>
      <c r="J9" s="34">
        <v>549</v>
      </c>
    </row>
    <row r="10" spans="1:10" x14ac:dyDescent="0.25">
      <c r="A10" s="2" t="s">
        <v>4</v>
      </c>
      <c r="B10" s="3">
        <v>19</v>
      </c>
      <c r="C10" s="21">
        <v>57</v>
      </c>
      <c r="D10" s="21">
        <v>30</v>
      </c>
      <c r="E10" s="21">
        <v>96</v>
      </c>
      <c r="F10" s="22">
        <v>187</v>
      </c>
      <c r="G10" s="26">
        <v>196</v>
      </c>
      <c r="H10" s="26">
        <v>118</v>
      </c>
      <c r="I10" s="21">
        <v>763</v>
      </c>
      <c r="J10" s="34">
        <v>593</v>
      </c>
    </row>
    <row r="11" spans="1:10" x14ac:dyDescent="0.25">
      <c r="A11" s="2" t="s">
        <v>5</v>
      </c>
      <c r="B11" s="3">
        <v>11</v>
      </c>
      <c r="C11" s="21">
        <v>33</v>
      </c>
      <c r="D11" s="22">
        <v>23</v>
      </c>
      <c r="E11" s="21">
        <v>124</v>
      </c>
      <c r="F11" s="22">
        <v>131</v>
      </c>
      <c r="G11" s="26">
        <v>188</v>
      </c>
      <c r="H11" s="26">
        <v>129</v>
      </c>
      <c r="I11" s="22">
        <v>579</v>
      </c>
      <c r="J11" s="35">
        <v>630</v>
      </c>
    </row>
    <row r="12" spans="1:10" x14ac:dyDescent="0.25">
      <c r="A12" s="2" t="s">
        <v>6</v>
      </c>
      <c r="B12" s="3">
        <v>20</v>
      </c>
      <c r="C12" s="21">
        <v>6</v>
      </c>
      <c r="D12" s="22">
        <v>22</v>
      </c>
      <c r="E12" s="21">
        <v>117</v>
      </c>
      <c r="F12" s="22">
        <v>137</v>
      </c>
      <c r="G12" s="26">
        <v>213</v>
      </c>
      <c r="H12" s="26">
        <v>125</v>
      </c>
      <c r="I12" s="22">
        <v>673</v>
      </c>
      <c r="J12" s="35">
        <v>729</v>
      </c>
    </row>
    <row r="13" spans="1:10" x14ac:dyDescent="0.25">
      <c r="A13" s="2" t="s">
        <v>7</v>
      </c>
      <c r="B13" s="3">
        <v>5</v>
      </c>
      <c r="C13" s="21">
        <v>0</v>
      </c>
      <c r="D13" s="22">
        <v>38</v>
      </c>
      <c r="E13" s="21">
        <v>75</v>
      </c>
      <c r="F13" s="22">
        <v>96</v>
      </c>
      <c r="G13" s="26">
        <v>68</v>
      </c>
      <c r="H13" s="26">
        <v>109</v>
      </c>
      <c r="I13" s="22">
        <v>534</v>
      </c>
      <c r="J13" s="35">
        <v>621</v>
      </c>
    </row>
    <row r="14" spans="1:10" x14ac:dyDescent="0.25">
      <c r="A14" s="2" t="s">
        <v>8</v>
      </c>
      <c r="B14" s="3">
        <v>49</v>
      </c>
      <c r="C14" s="21">
        <v>6</v>
      </c>
      <c r="D14" s="22">
        <v>46</v>
      </c>
      <c r="E14" s="21">
        <v>19</v>
      </c>
      <c r="F14" s="22">
        <v>102</v>
      </c>
      <c r="G14" s="26">
        <v>192</v>
      </c>
      <c r="H14" s="26">
        <v>177</v>
      </c>
      <c r="I14" s="22">
        <v>669</v>
      </c>
      <c r="J14" s="35">
        <v>859</v>
      </c>
    </row>
    <row r="15" spans="1:10" x14ac:dyDescent="0.25">
      <c r="A15" s="2" t="s">
        <v>9</v>
      </c>
      <c r="B15" s="3">
        <v>99</v>
      </c>
      <c r="C15" s="21">
        <v>0</v>
      </c>
      <c r="D15" s="22">
        <v>16</v>
      </c>
      <c r="E15" s="21">
        <v>7</v>
      </c>
      <c r="F15" s="22">
        <v>72</v>
      </c>
      <c r="G15" s="26">
        <v>68</v>
      </c>
      <c r="H15" s="26">
        <v>83</v>
      </c>
      <c r="I15" s="22">
        <v>523</v>
      </c>
      <c r="J15" s="35">
        <v>727</v>
      </c>
    </row>
    <row r="16" spans="1:10" x14ac:dyDescent="0.25">
      <c r="A16" s="2" t="s">
        <v>10</v>
      </c>
      <c r="B16" s="3">
        <v>56</v>
      </c>
      <c r="C16" s="21">
        <v>25</v>
      </c>
      <c r="D16" s="22">
        <v>39</v>
      </c>
      <c r="E16" s="21">
        <v>77</v>
      </c>
      <c r="F16" s="22">
        <v>92</v>
      </c>
      <c r="G16" s="26">
        <v>107</v>
      </c>
      <c r="H16" s="26">
        <v>152</v>
      </c>
      <c r="I16" s="22">
        <v>492</v>
      </c>
      <c r="J16" s="35">
        <v>567</v>
      </c>
    </row>
    <row r="17" spans="1:10" x14ac:dyDescent="0.25">
      <c r="A17" s="2" t="s">
        <v>11</v>
      </c>
      <c r="B17" s="3">
        <v>61</v>
      </c>
      <c r="C17" s="21">
        <v>5</v>
      </c>
      <c r="D17" s="22">
        <v>22</v>
      </c>
      <c r="E17" s="21">
        <v>8</v>
      </c>
      <c r="F17" s="22">
        <v>93</v>
      </c>
      <c r="G17" s="26">
        <v>163</v>
      </c>
      <c r="H17" s="26">
        <v>144</v>
      </c>
      <c r="I17" s="22">
        <v>507</v>
      </c>
      <c r="J17" s="35">
        <v>579</v>
      </c>
    </row>
    <row r="18" spans="1:10" x14ac:dyDescent="0.25">
      <c r="A18" s="2" t="s">
        <v>12</v>
      </c>
      <c r="B18" s="3">
        <v>40</v>
      </c>
      <c r="C18" s="21">
        <v>4</v>
      </c>
      <c r="D18" s="22">
        <v>75</v>
      </c>
      <c r="E18" s="21">
        <v>45</v>
      </c>
      <c r="F18" s="22">
        <v>67</v>
      </c>
      <c r="G18" s="26">
        <v>186</v>
      </c>
      <c r="H18" s="26">
        <v>126</v>
      </c>
      <c r="I18" s="22">
        <v>640</v>
      </c>
      <c r="J18" s="35">
        <v>733</v>
      </c>
    </row>
    <row r="19" spans="1:10" ht="15.75" thickBot="1" x14ac:dyDescent="0.3">
      <c r="A19" s="6" t="s">
        <v>13</v>
      </c>
      <c r="B19" s="7">
        <v>54</v>
      </c>
      <c r="C19" s="23">
        <v>13</v>
      </c>
      <c r="D19" s="52">
        <v>42</v>
      </c>
      <c r="E19" s="23">
        <v>81</v>
      </c>
      <c r="F19" s="52">
        <v>103</v>
      </c>
      <c r="G19" s="53">
        <v>138</v>
      </c>
      <c r="H19" s="53">
        <v>139</v>
      </c>
      <c r="I19" s="23">
        <v>543</v>
      </c>
      <c r="J19" s="36">
        <v>780</v>
      </c>
    </row>
    <row r="20" spans="1:10" s="1" customFormat="1" ht="15.75" thickBot="1" x14ac:dyDescent="0.3">
      <c r="A20" s="17" t="s">
        <v>14</v>
      </c>
      <c r="B20" s="31">
        <f t="shared" ref="B20:H20" si="0">SUM(B8:B19)</f>
        <v>468</v>
      </c>
      <c r="C20" s="31">
        <f t="shared" si="0"/>
        <v>240</v>
      </c>
      <c r="D20" s="31">
        <f t="shared" si="0"/>
        <v>401</v>
      </c>
      <c r="E20" s="31">
        <f t="shared" si="0"/>
        <v>875</v>
      </c>
      <c r="F20" s="31">
        <f t="shared" si="0"/>
        <v>1419</v>
      </c>
      <c r="G20" s="31">
        <f t="shared" si="0"/>
        <v>1937</v>
      </c>
      <c r="H20" s="31">
        <f t="shared" si="0"/>
        <v>2302</v>
      </c>
      <c r="I20" s="31">
        <f t="shared" ref="I20" si="1">SUM(I8:I19)</f>
        <v>7368</v>
      </c>
      <c r="J20" s="31">
        <f t="shared" ref="J20" si="2">SUM(J8:J19)</f>
        <v>8025</v>
      </c>
    </row>
    <row r="22" spans="1:10" ht="16.5" thickBot="1" x14ac:dyDescent="0.35">
      <c r="A22" s="10" t="s">
        <v>16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.75" thickBot="1" x14ac:dyDescent="0.3">
      <c r="A23" s="16" t="s">
        <v>0</v>
      </c>
      <c r="B23" s="49">
        <v>2019</v>
      </c>
      <c r="C23" s="18">
        <v>2018</v>
      </c>
      <c r="D23" s="18">
        <v>2017</v>
      </c>
      <c r="E23" s="18">
        <v>2016</v>
      </c>
      <c r="F23" s="18">
        <v>2015</v>
      </c>
      <c r="G23" s="18">
        <v>2014</v>
      </c>
      <c r="H23" s="18">
        <v>2013</v>
      </c>
      <c r="I23" s="18">
        <v>2012</v>
      </c>
      <c r="J23" s="38">
        <v>2011</v>
      </c>
    </row>
    <row r="24" spans="1:10" x14ac:dyDescent="0.25">
      <c r="A24" s="4" t="s">
        <v>2</v>
      </c>
      <c r="B24" s="5">
        <v>260</v>
      </c>
      <c r="C24" s="20">
        <v>289</v>
      </c>
      <c r="D24" s="20">
        <v>442</v>
      </c>
      <c r="E24" s="20">
        <v>328</v>
      </c>
      <c r="F24" s="21">
        <v>377</v>
      </c>
      <c r="G24" s="27">
        <v>287</v>
      </c>
      <c r="H24" s="21">
        <v>448</v>
      </c>
      <c r="I24" s="25">
        <v>479</v>
      </c>
      <c r="J24" s="50">
        <v>454</v>
      </c>
    </row>
    <row r="25" spans="1:10" x14ac:dyDescent="0.25">
      <c r="A25" s="2" t="s">
        <v>3</v>
      </c>
      <c r="B25" s="3">
        <v>267</v>
      </c>
      <c r="C25" s="21">
        <v>293</v>
      </c>
      <c r="D25" s="21">
        <v>461</v>
      </c>
      <c r="E25" s="21">
        <v>225</v>
      </c>
      <c r="F25" s="21">
        <v>332</v>
      </c>
      <c r="G25" s="26">
        <v>249</v>
      </c>
      <c r="H25" s="21">
        <v>366</v>
      </c>
      <c r="I25" s="21">
        <v>362</v>
      </c>
      <c r="J25" s="34">
        <v>388</v>
      </c>
    </row>
    <row r="26" spans="1:10" x14ac:dyDescent="0.25">
      <c r="A26" s="2" t="s">
        <v>4</v>
      </c>
      <c r="B26" s="3">
        <v>218</v>
      </c>
      <c r="C26" s="21">
        <v>254</v>
      </c>
      <c r="D26" s="22">
        <v>526</v>
      </c>
      <c r="E26" s="21">
        <v>367</v>
      </c>
      <c r="F26" s="21">
        <v>377</v>
      </c>
      <c r="G26" s="26">
        <v>343</v>
      </c>
      <c r="H26" s="21">
        <v>504</v>
      </c>
      <c r="I26" s="22">
        <v>412</v>
      </c>
      <c r="J26" s="35">
        <v>516</v>
      </c>
    </row>
    <row r="27" spans="1:10" x14ac:dyDescent="0.25">
      <c r="A27" s="2" t="s">
        <v>5</v>
      </c>
      <c r="B27" s="3">
        <v>158</v>
      </c>
      <c r="C27" s="21">
        <v>190</v>
      </c>
      <c r="D27" s="22">
        <v>436</v>
      </c>
      <c r="E27" s="21">
        <v>267</v>
      </c>
      <c r="F27" s="21">
        <v>230</v>
      </c>
      <c r="G27" s="26">
        <v>204</v>
      </c>
      <c r="H27" s="21">
        <v>297</v>
      </c>
      <c r="I27" s="22">
        <v>325</v>
      </c>
      <c r="J27" s="35">
        <v>375</v>
      </c>
    </row>
    <row r="28" spans="1:10" x14ac:dyDescent="0.25">
      <c r="A28" s="2" t="s">
        <v>6</v>
      </c>
      <c r="B28" s="3">
        <v>141</v>
      </c>
      <c r="C28" s="21">
        <v>113</v>
      </c>
      <c r="D28" s="22">
        <v>321</v>
      </c>
      <c r="E28" s="21">
        <v>252</v>
      </c>
      <c r="F28" s="21">
        <v>226</v>
      </c>
      <c r="G28" s="26">
        <v>155</v>
      </c>
      <c r="H28" s="21">
        <v>166</v>
      </c>
      <c r="I28" s="22">
        <v>229</v>
      </c>
      <c r="J28" s="35">
        <v>236</v>
      </c>
    </row>
    <row r="29" spans="1:10" x14ac:dyDescent="0.25">
      <c r="A29" s="2" t="s">
        <v>7</v>
      </c>
      <c r="B29" s="3">
        <v>120</v>
      </c>
      <c r="C29" s="21">
        <v>68</v>
      </c>
      <c r="D29" s="22">
        <v>248</v>
      </c>
      <c r="E29" s="21">
        <v>144</v>
      </c>
      <c r="F29" s="21">
        <v>182</v>
      </c>
      <c r="G29" s="26">
        <v>115</v>
      </c>
      <c r="H29" s="21">
        <v>146</v>
      </c>
      <c r="I29" s="22">
        <v>166</v>
      </c>
      <c r="J29" s="35">
        <v>140</v>
      </c>
    </row>
    <row r="30" spans="1:10" x14ac:dyDescent="0.25">
      <c r="A30" s="2" t="s">
        <v>8</v>
      </c>
      <c r="B30" s="3">
        <v>150</v>
      </c>
      <c r="C30" s="21">
        <v>106</v>
      </c>
      <c r="D30" s="22">
        <v>354</v>
      </c>
      <c r="E30" s="21">
        <v>198</v>
      </c>
      <c r="F30" s="21">
        <v>199</v>
      </c>
      <c r="G30" s="26">
        <v>114</v>
      </c>
      <c r="H30" s="21">
        <v>228</v>
      </c>
      <c r="I30" s="22">
        <v>289</v>
      </c>
      <c r="J30" s="35">
        <v>218</v>
      </c>
    </row>
    <row r="31" spans="1:10" x14ac:dyDescent="0.25">
      <c r="A31" s="2" t="s">
        <v>9</v>
      </c>
      <c r="B31" s="3">
        <v>111</v>
      </c>
      <c r="C31" s="21">
        <v>52</v>
      </c>
      <c r="D31" s="22">
        <v>244</v>
      </c>
      <c r="E31" s="21">
        <v>99</v>
      </c>
      <c r="F31" s="21">
        <v>145</v>
      </c>
      <c r="G31" s="26">
        <v>84</v>
      </c>
      <c r="H31" s="21">
        <v>124</v>
      </c>
      <c r="I31" s="22">
        <v>118</v>
      </c>
      <c r="J31" s="35">
        <v>161</v>
      </c>
    </row>
    <row r="32" spans="1:10" x14ac:dyDescent="0.25">
      <c r="A32" s="2" t="s">
        <v>10</v>
      </c>
      <c r="B32" s="3">
        <v>110</v>
      </c>
      <c r="C32" s="21">
        <v>71</v>
      </c>
      <c r="D32" s="22">
        <v>300</v>
      </c>
      <c r="E32" s="21">
        <v>149</v>
      </c>
      <c r="F32" s="21">
        <v>76</v>
      </c>
      <c r="G32" s="26">
        <v>109</v>
      </c>
      <c r="H32" s="21">
        <v>96</v>
      </c>
      <c r="I32" s="22">
        <v>137</v>
      </c>
      <c r="J32" s="35">
        <v>144</v>
      </c>
    </row>
    <row r="33" spans="1:10" x14ac:dyDescent="0.25">
      <c r="A33" s="2" t="s">
        <v>11</v>
      </c>
      <c r="B33" s="3">
        <v>164</v>
      </c>
      <c r="C33" s="21">
        <v>134</v>
      </c>
      <c r="D33" s="22">
        <v>378</v>
      </c>
      <c r="E33" s="21">
        <v>162</v>
      </c>
      <c r="F33" s="21">
        <v>182</v>
      </c>
      <c r="G33" s="26">
        <v>134</v>
      </c>
      <c r="H33" s="21">
        <v>128</v>
      </c>
      <c r="I33" s="22">
        <v>172</v>
      </c>
      <c r="J33" s="35">
        <v>194</v>
      </c>
    </row>
    <row r="34" spans="1:10" x14ac:dyDescent="0.25">
      <c r="A34" s="2" t="s">
        <v>12</v>
      </c>
      <c r="B34" s="3">
        <v>202</v>
      </c>
      <c r="C34" s="21">
        <v>188</v>
      </c>
      <c r="D34" s="22">
        <v>447</v>
      </c>
      <c r="E34" s="21">
        <v>231</v>
      </c>
      <c r="F34" s="21">
        <v>296</v>
      </c>
      <c r="G34" s="26">
        <v>246</v>
      </c>
      <c r="H34" s="21">
        <v>220</v>
      </c>
      <c r="I34" s="22">
        <v>314</v>
      </c>
      <c r="J34" s="35">
        <v>308</v>
      </c>
    </row>
    <row r="35" spans="1:10" ht="15.75" thickBot="1" x14ac:dyDescent="0.3">
      <c r="A35" s="2" t="s">
        <v>13</v>
      </c>
      <c r="B35" s="3">
        <v>223</v>
      </c>
      <c r="C35" s="21">
        <v>202</v>
      </c>
      <c r="D35" s="21">
        <v>368</v>
      </c>
      <c r="E35" s="21">
        <v>250</v>
      </c>
      <c r="F35" s="21">
        <v>264</v>
      </c>
      <c r="G35" s="26">
        <v>223</v>
      </c>
      <c r="H35" s="21">
        <v>209</v>
      </c>
      <c r="I35" s="21">
        <v>301</v>
      </c>
      <c r="J35" s="34">
        <v>345</v>
      </c>
    </row>
    <row r="36" spans="1:10" ht="15.75" thickBot="1" x14ac:dyDescent="0.3">
      <c r="A36" s="17" t="s">
        <v>14</v>
      </c>
      <c r="B36" s="31">
        <f t="shared" ref="B36:C36" si="3">SUM(B24:B35)</f>
        <v>2124</v>
      </c>
      <c r="C36" s="31">
        <f t="shared" si="3"/>
        <v>1960</v>
      </c>
      <c r="D36" s="31">
        <f t="shared" ref="D36:I36" si="4">SUM(D24:D35)</f>
        <v>4525</v>
      </c>
      <c r="E36" s="31">
        <f t="shared" si="4"/>
        <v>2672</v>
      </c>
      <c r="F36" s="31">
        <f t="shared" si="4"/>
        <v>2886</v>
      </c>
      <c r="G36" s="31">
        <f t="shared" si="4"/>
        <v>2263</v>
      </c>
      <c r="H36" s="31">
        <f t="shared" si="4"/>
        <v>2932</v>
      </c>
      <c r="I36" s="31">
        <f t="shared" si="4"/>
        <v>3304</v>
      </c>
      <c r="J36" s="32">
        <f t="shared" ref="J36" si="5">SUM(J24:J35)</f>
        <v>3479</v>
      </c>
    </row>
    <row r="38" spans="1:10" ht="16.5" thickBot="1" x14ac:dyDescent="0.35">
      <c r="A38" s="10" t="s">
        <v>17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15.75" thickBot="1" x14ac:dyDescent="0.3">
      <c r="A39" s="16" t="s">
        <v>0</v>
      </c>
      <c r="B39" s="49">
        <v>2019</v>
      </c>
      <c r="C39" s="18">
        <v>2018</v>
      </c>
      <c r="D39" s="18">
        <v>2017</v>
      </c>
      <c r="E39" s="18">
        <v>2016</v>
      </c>
      <c r="F39" s="18">
        <v>2015</v>
      </c>
      <c r="G39" s="18">
        <v>2014</v>
      </c>
      <c r="H39" s="18">
        <v>2013</v>
      </c>
      <c r="I39" s="18">
        <v>2012</v>
      </c>
      <c r="J39" s="38">
        <v>2011</v>
      </c>
    </row>
    <row r="40" spans="1:10" x14ac:dyDescent="0.25">
      <c r="A40" s="4" t="s">
        <v>2</v>
      </c>
      <c r="B40" s="5">
        <v>45</v>
      </c>
      <c r="C40" s="20">
        <v>43</v>
      </c>
      <c r="D40" s="20">
        <v>50</v>
      </c>
      <c r="E40" s="20">
        <v>59</v>
      </c>
      <c r="F40" s="21">
        <v>46</v>
      </c>
      <c r="G40" s="27">
        <v>52</v>
      </c>
      <c r="H40" s="21">
        <v>66</v>
      </c>
      <c r="I40" s="25">
        <v>131</v>
      </c>
      <c r="J40" s="50">
        <v>116</v>
      </c>
    </row>
    <row r="41" spans="1:10" x14ac:dyDescent="0.25">
      <c r="A41" s="2" t="s">
        <v>3</v>
      </c>
      <c r="B41" s="3">
        <v>58</v>
      </c>
      <c r="C41" s="21">
        <v>65</v>
      </c>
      <c r="D41" s="21">
        <v>65</v>
      </c>
      <c r="E41" s="21">
        <v>46</v>
      </c>
      <c r="F41" s="21">
        <v>54</v>
      </c>
      <c r="G41" s="26">
        <v>71</v>
      </c>
      <c r="H41" s="21">
        <v>72</v>
      </c>
      <c r="I41" s="21">
        <v>111</v>
      </c>
      <c r="J41" s="34">
        <v>54</v>
      </c>
    </row>
    <row r="42" spans="1:10" x14ac:dyDescent="0.25">
      <c r="A42" s="2" t="s">
        <v>4</v>
      </c>
      <c r="B42" s="3">
        <v>95</v>
      </c>
      <c r="C42" s="21">
        <v>69</v>
      </c>
      <c r="D42" s="22">
        <v>39</v>
      </c>
      <c r="E42" s="21">
        <v>49</v>
      </c>
      <c r="F42" s="21">
        <v>67</v>
      </c>
      <c r="G42" s="26">
        <v>75</v>
      </c>
      <c r="H42" s="21">
        <v>72</v>
      </c>
      <c r="I42" s="21">
        <v>125</v>
      </c>
      <c r="J42" s="35">
        <v>102</v>
      </c>
    </row>
    <row r="43" spans="1:10" x14ac:dyDescent="0.25">
      <c r="A43" s="2" t="s">
        <v>5</v>
      </c>
      <c r="B43" s="9">
        <v>90</v>
      </c>
      <c r="C43" s="21">
        <v>29</v>
      </c>
      <c r="D43" s="22">
        <v>54</v>
      </c>
      <c r="E43" s="21">
        <v>66</v>
      </c>
      <c r="F43" s="21">
        <v>94</v>
      </c>
      <c r="G43" s="26">
        <v>74</v>
      </c>
      <c r="H43" s="21">
        <v>75</v>
      </c>
      <c r="I43" s="22">
        <v>99</v>
      </c>
      <c r="J43" s="35">
        <v>144</v>
      </c>
    </row>
    <row r="44" spans="1:10" x14ac:dyDescent="0.25">
      <c r="A44" s="2" t="s">
        <v>6</v>
      </c>
      <c r="B44" s="9">
        <v>25</v>
      </c>
      <c r="C44" s="21">
        <v>14</v>
      </c>
      <c r="D44" s="22">
        <v>57</v>
      </c>
      <c r="E44" s="21">
        <v>76</v>
      </c>
      <c r="F44" s="21">
        <v>50</v>
      </c>
      <c r="G44" s="26">
        <v>85</v>
      </c>
      <c r="H44" s="21">
        <v>113</v>
      </c>
      <c r="I44" s="22">
        <v>82</v>
      </c>
      <c r="J44" s="35">
        <v>70</v>
      </c>
    </row>
    <row r="45" spans="1:10" x14ac:dyDescent="0.25">
      <c r="A45" s="2" t="s">
        <v>7</v>
      </c>
      <c r="B45" s="9">
        <v>20</v>
      </c>
      <c r="C45" s="21">
        <v>7</v>
      </c>
      <c r="D45" s="22">
        <v>39</v>
      </c>
      <c r="E45" s="21">
        <v>21</v>
      </c>
      <c r="F45" s="21">
        <v>41</v>
      </c>
      <c r="G45" s="26">
        <v>39</v>
      </c>
      <c r="H45" s="21">
        <v>90</v>
      </c>
      <c r="I45" s="22">
        <v>76</v>
      </c>
      <c r="J45" s="35">
        <v>89</v>
      </c>
    </row>
    <row r="46" spans="1:10" x14ac:dyDescent="0.25">
      <c r="A46" s="2" t="s">
        <v>8</v>
      </c>
      <c r="B46" s="9">
        <v>55</v>
      </c>
      <c r="C46" s="21">
        <v>17</v>
      </c>
      <c r="D46" s="22">
        <v>61</v>
      </c>
      <c r="E46" s="21">
        <v>28</v>
      </c>
      <c r="F46" s="21">
        <v>26</v>
      </c>
      <c r="G46" s="26">
        <v>90</v>
      </c>
      <c r="H46" s="21">
        <v>83</v>
      </c>
      <c r="I46" s="22">
        <v>58</v>
      </c>
      <c r="J46" s="35">
        <v>70</v>
      </c>
    </row>
    <row r="47" spans="1:10" x14ac:dyDescent="0.25">
      <c r="A47" s="2" t="s">
        <v>9</v>
      </c>
      <c r="B47" s="9">
        <v>46</v>
      </c>
      <c r="C47" s="21">
        <v>22</v>
      </c>
      <c r="D47" s="22">
        <v>60</v>
      </c>
      <c r="E47" s="21">
        <v>17</v>
      </c>
      <c r="F47" s="21">
        <v>56</v>
      </c>
      <c r="G47" s="26">
        <v>40</v>
      </c>
      <c r="H47" s="21">
        <v>43</v>
      </c>
      <c r="I47" s="22">
        <v>68</v>
      </c>
      <c r="J47" s="35">
        <v>66</v>
      </c>
    </row>
    <row r="48" spans="1:10" x14ac:dyDescent="0.25">
      <c r="A48" s="2" t="s">
        <v>10</v>
      </c>
      <c r="B48" s="9">
        <v>38</v>
      </c>
      <c r="C48" s="21">
        <v>11</v>
      </c>
      <c r="D48" s="22">
        <v>36</v>
      </c>
      <c r="E48" s="21">
        <v>21</v>
      </c>
      <c r="F48" s="21">
        <v>60</v>
      </c>
      <c r="G48" s="26">
        <v>52</v>
      </c>
      <c r="H48" s="21">
        <v>39</v>
      </c>
      <c r="I48" s="22">
        <v>24</v>
      </c>
      <c r="J48" s="35">
        <v>86</v>
      </c>
    </row>
    <row r="49" spans="1:10" x14ac:dyDescent="0.25">
      <c r="A49" s="2" t="s">
        <v>11</v>
      </c>
      <c r="B49" s="9">
        <v>30</v>
      </c>
      <c r="C49" s="21">
        <v>114</v>
      </c>
      <c r="D49" s="22">
        <v>61</v>
      </c>
      <c r="E49" s="21">
        <v>28</v>
      </c>
      <c r="F49" s="21">
        <v>44</v>
      </c>
      <c r="G49" s="26">
        <v>44</v>
      </c>
      <c r="H49" s="21">
        <v>59</v>
      </c>
      <c r="I49" s="22">
        <v>76</v>
      </c>
      <c r="J49" s="35">
        <v>94</v>
      </c>
    </row>
    <row r="50" spans="1:10" x14ac:dyDescent="0.25">
      <c r="A50" s="2" t="s">
        <v>12</v>
      </c>
      <c r="B50" s="9">
        <v>41</v>
      </c>
      <c r="C50" s="21">
        <v>108</v>
      </c>
      <c r="D50" s="22">
        <v>49</v>
      </c>
      <c r="E50" s="21">
        <v>21</v>
      </c>
      <c r="F50" s="21">
        <v>83</v>
      </c>
      <c r="G50" s="26">
        <v>49</v>
      </c>
      <c r="H50" s="21">
        <v>39</v>
      </c>
      <c r="I50" s="22">
        <v>87</v>
      </c>
      <c r="J50" s="35">
        <v>77</v>
      </c>
    </row>
    <row r="51" spans="1:10" ht="15.75" thickBot="1" x14ac:dyDescent="0.3">
      <c r="A51" s="2" t="s">
        <v>13</v>
      </c>
      <c r="B51" s="9">
        <v>63</v>
      </c>
      <c r="C51" s="21">
        <v>36</v>
      </c>
      <c r="D51" s="21">
        <v>99</v>
      </c>
      <c r="E51" s="21">
        <v>43</v>
      </c>
      <c r="F51" s="21">
        <v>59</v>
      </c>
      <c r="G51" s="26">
        <v>77</v>
      </c>
      <c r="H51" s="21">
        <v>36</v>
      </c>
      <c r="I51" s="21">
        <v>88</v>
      </c>
      <c r="J51" s="34">
        <v>93</v>
      </c>
    </row>
    <row r="52" spans="1:10" ht="15.75" thickBot="1" x14ac:dyDescent="0.3">
      <c r="A52" s="17" t="s">
        <v>14</v>
      </c>
      <c r="B52" s="18">
        <f>SUM(B40:B51)</f>
        <v>606</v>
      </c>
      <c r="C52" s="31">
        <f t="shared" ref="C52:I52" si="6">SUM(C40:C51)</f>
        <v>535</v>
      </c>
      <c r="D52" s="31">
        <f t="shared" si="6"/>
        <v>670</v>
      </c>
      <c r="E52" s="31">
        <f t="shared" si="6"/>
        <v>475</v>
      </c>
      <c r="F52" s="31">
        <f t="shared" si="6"/>
        <v>680</v>
      </c>
      <c r="G52" s="31">
        <f t="shared" si="6"/>
        <v>748</v>
      </c>
      <c r="H52" s="31">
        <f t="shared" si="6"/>
        <v>787</v>
      </c>
      <c r="I52" s="31">
        <f t="shared" si="6"/>
        <v>1025</v>
      </c>
      <c r="J52" s="32">
        <f t="shared" ref="J52" si="7">SUM(J40:J51)</f>
        <v>1061</v>
      </c>
    </row>
    <row r="54" spans="1:10" ht="16.5" thickBot="1" x14ac:dyDescent="0.35">
      <c r="A54" s="10" t="s">
        <v>18</v>
      </c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thickBot="1" x14ac:dyDescent="0.3">
      <c r="A55" s="16" t="s">
        <v>0</v>
      </c>
      <c r="B55" s="49"/>
      <c r="C55" s="18">
        <v>2018</v>
      </c>
      <c r="D55" s="18">
        <v>2017</v>
      </c>
      <c r="E55" s="18">
        <v>2016</v>
      </c>
      <c r="F55" s="18">
        <v>2015</v>
      </c>
      <c r="G55" s="18">
        <v>2014</v>
      </c>
      <c r="H55" s="18">
        <v>2013</v>
      </c>
      <c r="I55" s="18">
        <v>2012</v>
      </c>
      <c r="J55" s="38">
        <v>2011</v>
      </c>
    </row>
    <row r="56" spans="1:10" x14ac:dyDescent="0.25">
      <c r="A56" s="4" t="s">
        <v>2</v>
      </c>
      <c r="B56" s="5">
        <v>21</v>
      </c>
      <c r="C56" s="20">
        <v>21</v>
      </c>
      <c r="D56" s="20">
        <v>23</v>
      </c>
      <c r="E56" s="20">
        <v>225</v>
      </c>
      <c r="F56" s="22">
        <v>45</v>
      </c>
      <c r="G56" s="27">
        <v>44</v>
      </c>
      <c r="H56" s="26">
        <v>39</v>
      </c>
      <c r="I56" s="25">
        <v>35</v>
      </c>
      <c r="J56" s="50">
        <v>41</v>
      </c>
    </row>
    <row r="57" spans="1:10" x14ac:dyDescent="0.25">
      <c r="A57" s="2" t="s">
        <v>3</v>
      </c>
      <c r="B57" s="3">
        <v>23</v>
      </c>
      <c r="C57" s="21">
        <v>14</v>
      </c>
      <c r="D57" s="21">
        <v>13</v>
      </c>
      <c r="E57" s="21">
        <v>11</v>
      </c>
      <c r="F57" s="22">
        <v>42</v>
      </c>
      <c r="G57" s="26">
        <v>31</v>
      </c>
      <c r="H57" s="26">
        <v>13</v>
      </c>
      <c r="I57" s="21">
        <v>5</v>
      </c>
      <c r="J57" s="34">
        <v>34</v>
      </c>
    </row>
    <row r="58" spans="1:10" x14ac:dyDescent="0.25">
      <c r="A58" s="2" t="s">
        <v>4</v>
      </c>
      <c r="B58" s="3">
        <v>25</v>
      </c>
      <c r="C58" s="21">
        <v>21</v>
      </c>
      <c r="D58" s="22">
        <v>19</v>
      </c>
      <c r="E58" s="21">
        <v>26</v>
      </c>
      <c r="F58" s="22">
        <v>24</v>
      </c>
      <c r="G58" s="26">
        <v>39</v>
      </c>
      <c r="H58" s="26">
        <v>11</v>
      </c>
      <c r="I58" s="21">
        <v>18</v>
      </c>
      <c r="J58" s="35">
        <v>40</v>
      </c>
    </row>
    <row r="59" spans="1:10" x14ac:dyDescent="0.25">
      <c r="A59" s="2" t="s">
        <v>5</v>
      </c>
      <c r="B59" s="3">
        <v>10</v>
      </c>
      <c r="C59" s="21">
        <v>14</v>
      </c>
      <c r="D59" s="22">
        <v>4</v>
      </c>
      <c r="E59" s="21">
        <v>23</v>
      </c>
      <c r="F59" s="22">
        <v>7</v>
      </c>
      <c r="G59" s="26">
        <v>19</v>
      </c>
      <c r="H59" s="21">
        <v>12</v>
      </c>
      <c r="I59" s="22">
        <v>21</v>
      </c>
      <c r="J59" s="35">
        <v>20</v>
      </c>
    </row>
    <row r="60" spans="1:10" x14ac:dyDescent="0.25">
      <c r="A60" s="2" t="s">
        <v>6</v>
      </c>
      <c r="B60" s="3">
        <v>42</v>
      </c>
      <c r="C60" s="21">
        <v>9</v>
      </c>
      <c r="D60" s="22">
        <v>11</v>
      </c>
      <c r="E60" s="21">
        <v>29</v>
      </c>
      <c r="F60" s="22">
        <v>14</v>
      </c>
      <c r="G60" s="26">
        <v>10</v>
      </c>
      <c r="H60" s="21">
        <v>15</v>
      </c>
      <c r="I60" s="22">
        <v>11</v>
      </c>
      <c r="J60" s="35">
        <v>22</v>
      </c>
    </row>
    <row r="61" spans="1:10" x14ac:dyDescent="0.25">
      <c r="A61" s="2" t="s">
        <v>7</v>
      </c>
      <c r="B61" s="3">
        <v>22</v>
      </c>
      <c r="C61" s="21">
        <v>11</v>
      </c>
      <c r="D61" s="22">
        <v>0</v>
      </c>
      <c r="E61" s="21">
        <v>3</v>
      </c>
      <c r="F61" s="22">
        <v>3</v>
      </c>
      <c r="G61" s="26">
        <v>4</v>
      </c>
      <c r="H61" s="21">
        <v>14</v>
      </c>
      <c r="I61" s="22">
        <v>29</v>
      </c>
      <c r="J61" s="35">
        <v>5</v>
      </c>
    </row>
    <row r="62" spans="1:10" x14ac:dyDescent="0.25">
      <c r="A62" s="2" t="s">
        <v>8</v>
      </c>
      <c r="B62" s="3">
        <v>12</v>
      </c>
      <c r="C62" s="21">
        <v>6</v>
      </c>
      <c r="D62" s="22">
        <v>20</v>
      </c>
      <c r="E62" s="21">
        <v>5</v>
      </c>
      <c r="F62" s="22">
        <v>5</v>
      </c>
      <c r="G62" s="26">
        <v>6</v>
      </c>
      <c r="H62" s="21">
        <v>15</v>
      </c>
      <c r="I62" s="22">
        <v>15</v>
      </c>
      <c r="J62" s="35">
        <v>10</v>
      </c>
    </row>
    <row r="63" spans="1:10" x14ac:dyDescent="0.25">
      <c r="A63" s="2" t="s">
        <v>9</v>
      </c>
      <c r="B63" s="3">
        <v>13</v>
      </c>
      <c r="C63" s="21">
        <v>12</v>
      </c>
      <c r="D63" s="22">
        <v>22</v>
      </c>
      <c r="E63" s="21">
        <v>13</v>
      </c>
      <c r="F63" s="22">
        <v>89</v>
      </c>
      <c r="G63" s="26">
        <v>2</v>
      </c>
      <c r="H63" s="21">
        <v>10</v>
      </c>
      <c r="I63" s="22">
        <v>8</v>
      </c>
      <c r="J63" s="35">
        <v>19</v>
      </c>
    </row>
    <row r="64" spans="1:10" x14ac:dyDescent="0.25">
      <c r="A64" s="2" t="s">
        <v>10</v>
      </c>
      <c r="B64" s="3">
        <v>12</v>
      </c>
      <c r="C64" s="21">
        <v>0</v>
      </c>
      <c r="D64" s="22">
        <v>6</v>
      </c>
      <c r="E64" s="21">
        <v>5</v>
      </c>
      <c r="F64" s="22">
        <v>7</v>
      </c>
      <c r="G64" s="26">
        <v>8</v>
      </c>
      <c r="H64" s="21">
        <v>13</v>
      </c>
      <c r="I64" s="22">
        <v>8</v>
      </c>
      <c r="J64" s="35">
        <v>9</v>
      </c>
    </row>
    <row r="65" spans="1:10" x14ac:dyDescent="0.25">
      <c r="A65" s="2" t="s">
        <v>11</v>
      </c>
      <c r="B65" s="3">
        <v>6</v>
      </c>
      <c r="C65" s="21">
        <v>22</v>
      </c>
      <c r="D65" s="22">
        <v>3</v>
      </c>
      <c r="E65" s="21">
        <v>4</v>
      </c>
      <c r="F65" s="22">
        <v>12</v>
      </c>
      <c r="G65" s="26">
        <v>9</v>
      </c>
      <c r="H65" s="21">
        <v>9</v>
      </c>
      <c r="I65" s="22">
        <v>11</v>
      </c>
      <c r="J65" s="35">
        <v>17</v>
      </c>
    </row>
    <row r="66" spans="1:10" x14ac:dyDescent="0.25">
      <c r="A66" s="2" t="s">
        <v>12</v>
      </c>
      <c r="B66" s="3">
        <v>12</v>
      </c>
      <c r="C66" s="21">
        <v>16</v>
      </c>
      <c r="D66" s="22">
        <v>6</v>
      </c>
      <c r="E66" s="21">
        <v>22</v>
      </c>
      <c r="F66" s="22">
        <v>5</v>
      </c>
      <c r="G66" s="26">
        <v>12</v>
      </c>
      <c r="H66" s="21">
        <v>40</v>
      </c>
      <c r="I66" s="22">
        <v>12</v>
      </c>
      <c r="J66" s="35">
        <v>29</v>
      </c>
    </row>
    <row r="67" spans="1:10" ht="15.75" thickBot="1" x14ac:dyDescent="0.3">
      <c r="A67" s="2" t="s">
        <v>13</v>
      </c>
      <c r="B67" s="3">
        <v>4</v>
      </c>
      <c r="C67" s="21">
        <v>10</v>
      </c>
      <c r="D67" s="21">
        <v>11</v>
      </c>
      <c r="E67" s="21">
        <v>11</v>
      </c>
      <c r="F67" s="22">
        <v>18</v>
      </c>
      <c r="G67" s="26">
        <v>38</v>
      </c>
      <c r="H67" s="21">
        <v>23</v>
      </c>
      <c r="I67" s="21">
        <v>13</v>
      </c>
      <c r="J67" s="34">
        <v>14</v>
      </c>
    </row>
    <row r="68" spans="1:10" ht="15.75" thickBot="1" x14ac:dyDescent="0.3">
      <c r="A68" s="17" t="s">
        <v>14</v>
      </c>
      <c r="B68" s="31">
        <f t="shared" ref="B68:I68" si="8">SUM(B56:B67)</f>
        <v>202</v>
      </c>
      <c r="C68" s="31">
        <f t="shared" si="8"/>
        <v>156</v>
      </c>
      <c r="D68" s="31">
        <f t="shared" si="8"/>
        <v>138</v>
      </c>
      <c r="E68" s="31">
        <f t="shared" si="8"/>
        <v>377</v>
      </c>
      <c r="F68" s="31">
        <f t="shared" si="8"/>
        <v>271</v>
      </c>
      <c r="G68" s="31">
        <f t="shared" si="8"/>
        <v>222</v>
      </c>
      <c r="H68" s="31">
        <f t="shared" si="8"/>
        <v>214</v>
      </c>
      <c r="I68" s="31">
        <f t="shared" si="8"/>
        <v>186</v>
      </c>
      <c r="J68" s="32">
        <f t="shared" ref="J68" si="9">SUM(J56:J67)</f>
        <v>260</v>
      </c>
    </row>
    <row r="71" spans="1:10" x14ac:dyDescent="0.25">
      <c r="C71" s="48"/>
    </row>
  </sheetData>
  <mergeCells count="3">
    <mergeCell ref="A2:J2"/>
    <mergeCell ref="A3:J3"/>
    <mergeCell ref="A4:J4"/>
  </mergeCells>
  <pageMargins left="0.7" right="0.7" top="0.75" bottom="0.75" header="0.3" footer="0.3"/>
  <pageSetup scale="89" fitToHeight="0" orientation="landscape" horizontalDpi="4294967295" verticalDpi="4294967295" r:id="rId1"/>
  <ignoredErrors>
    <ignoredError sqref="C20 C36 C52 C6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39"/>
  <sheetViews>
    <sheetView workbookViewId="0">
      <selection activeCell="A3" sqref="A3:J3"/>
    </sheetView>
  </sheetViews>
  <sheetFormatPr defaultRowHeight="15" x14ac:dyDescent="0.25"/>
  <cols>
    <col min="1" max="1" width="20.42578125" customWidth="1"/>
    <col min="2" max="3" width="9.5703125" customWidth="1"/>
    <col min="4" max="10" width="9.7109375" customWidth="1"/>
  </cols>
  <sheetData>
    <row r="2" spans="1:10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15.75" x14ac:dyDescent="0.3">
      <c r="A3" s="65" t="s">
        <v>20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5.75" x14ac:dyDescent="0.3">
      <c r="A4" s="65" t="s">
        <v>26</v>
      </c>
      <c r="B4" s="65"/>
      <c r="C4" s="65"/>
      <c r="D4" s="65"/>
      <c r="E4" s="65"/>
      <c r="F4" s="65"/>
      <c r="G4" s="65"/>
      <c r="H4" s="65"/>
      <c r="I4" s="65"/>
      <c r="J4" s="65"/>
    </row>
    <row r="6" spans="1:10" ht="15.75" x14ac:dyDescent="0.3">
      <c r="A6" s="10" t="s">
        <v>19</v>
      </c>
      <c r="B6" s="10"/>
    </row>
    <row r="7" spans="1:10" ht="15.75" thickBot="1" x14ac:dyDescent="0.3"/>
    <row r="8" spans="1:10" ht="15.75" thickBot="1" x14ac:dyDescent="0.3">
      <c r="A8" s="40" t="s">
        <v>0</v>
      </c>
      <c r="B8" s="41">
        <v>2019</v>
      </c>
      <c r="C8" s="41">
        <v>2018</v>
      </c>
      <c r="D8" s="41">
        <v>2017</v>
      </c>
      <c r="E8" s="41">
        <v>2016</v>
      </c>
      <c r="F8" s="41">
        <v>2015</v>
      </c>
      <c r="G8" s="41">
        <v>2014</v>
      </c>
      <c r="H8" s="41">
        <v>2013</v>
      </c>
      <c r="I8" s="41">
        <v>2012</v>
      </c>
      <c r="J8" s="42">
        <v>2011</v>
      </c>
    </row>
    <row r="9" spans="1:10" x14ac:dyDescent="0.25">
      <c r="A9" s="2" t="s">
        <v>2</v>
      </c>
      <c r="B9" s="3">
        <v>261</v>
      </c>
      <c r="C9" s="21">
        <v>279</v>
      </c>
      <c r="D9" s="21">
        <v>338</v>
      </c>
      <c r="E9" s="21">
        <v>355</v>
      </c>
      <c r="F9" s="22">
        <v>347</v>
      </c>
      <c r="G9" s="27">
        <v>0</v>
      </c>
      <c r="H9" s="26">
        <v>0</v>
      </c>
      <c r="I9" s="25">
        <v>0</v>
      </c>
      <c r="J9" s="50">
        <v>0</v>
      </c>
    </row>
    <row r="10" spans="1:10" x14ac:dyDescent="0.25">
      <c r="A10" s="2" t="s">
        <v>3</v>
      </c>
      <c r="B10" s="3">
        <v>258</v>
      </c>
      <c r="C10" s="21">
        <v>242</v>
      </c>
      <c r="D10" s="21">
        <v>249</v>
      </c>
      <c r="E10" s="21">
        <v>316</v>
      </c>
      <c r="F10" s="22">
        <v>0</v>
      </c>
      <c r="G10" s="26">
        <v>0</v>
      </c>
      <c r="H10" s="26">
        <v>0</v>
      </c>
      <c r="I10" s="21">
        <v>0</v>
      </c>
      <c r="J10" s="34">
        <v>0</v>
      </c>
    </row>
    <row r="11" spans="1:10" x14ac:dyDescent="0.25">
      <c r="A11" s="2" t="s">
        <v>4</v>
      </c>
      <c r="B11" s="9">
        <v>251</v>
      </c>
      <c r="C11" s="21">
        <v>334</v>
      </c>
      <c r="D11" s="21">
        <v>267</v>
      </c>
      <c r="E11" s="21">
        <v>368</v>
      </c>
      <c r="F11" s="22">
        <v>230</v>
      </c>
      <c r="G11" s="26">
        <v>0</v>
      </c>
      <c r="H11" s="26">
        <v>0</v>
      </c>
      <c r="I11" s="21">
        <v>0</v>
      </c>
      <c r="J11" s="34">
        <v>37</v>
      </c>
    </row>
    <row r="12" spans="1:10" x14ac:dyDescent="0.25">
      <c r="A12" s="2" t="s">
        <v>5</v>
      </c>
      <c r="B12" s="9">
        <v>347</v>
      </c>
      <c r="C12" s="22">
        <v>364</v>
      </c>
      <c r="D12" s="22">
        <v>368</v>
      </c>
      <c r="E12" s="21">
        <v>305</v>
      </c>
      <c r="F12" s="22">
        <v>147</v>
      </c>
      <c r="G12" s="26">
        <v>125</v>
      </c>
      <c r="H12" s="26">
        <v>0</v>
      </c>
      <c r="I12" s="22">
        <v>0</v>
      </c>
      <c r="J12" s="35">
        <v>17</v>
      </c>
    </row>
    <row r="13" spans="1:10" x14ac:dyDescent="0.25">
      <c r="A13" s="2" t="s">
        <v>6</v>
      </c>
      <c r="B13" s="9">
        <v>371</v>
      </c>
      <c r="C13" s="22">
        <v>355</v>
      </c>
      <c r="D13" s="22">
        <v>396</v>
      </c>
      <c r="E13" s="21">
        <v>360</v>
      </c>
      <c r="F13" s="22">
        <v>310</v>
      </c>
      <c r="G13" s="26">
        <v>60</v>
      </c>
      <c r="H13" s="26">
        <v>0</v>
      </c>
      <c r="I13" s="22">
        <v>0</v>
      </c>
      <c r="J13" s="35">
        <v>17</v>
      </c>
    </row>
    <row r="14" spans="1:10" x14ac:dyDescent="0.25">
      <c r="A14" s="2" t="s">
        <v>7</v>
      </c>
      <c r="B14" s="9">
        <v>330</v>
      </c>
      <c r="C14" s="22">
        <v>357</v>
      </c>
      <c r="D14" s="22">
        <v>357</v>
      </c>
      <c r="E14" s="21">
        <v>321</v>
      </c>
      <c r="F14" s="22">
        <v>372</v>
      </c>
      <c r="G14" s="26">
        <v>319</v>
      </c>
      <c r="H14" s="26">
        <v>0</v>
      </c>
      <c r="I14" s="22">
        <v>0</v>
      </c>
      <c r="J14" s="35">
        <v>0</v>
      </c>
    </row>
    <row r="15" spans="1:10" x14ac:dyDescent="0.25">
      <c r="A15" s="2" t="s">
        <v>8</v>
      </c>
      <c r="B15" s="9">
        <v>467</v>
      </c>
      <c r="C15" s="22">
        <v>421</v>
      </c>
      <c r="D15" s="22">
        <v>431</v>
      </c>
      <c r="E15" s="21">
        <v>420</v>
      </c>
      <c r="F15" s="22">
        <v>341</v>
      </c>
      <c r="G15" s="26">
        <v>418</v>
      </c>
      <c r="H15" s="26">
        <v>0</v>
      </c>
      <c r="I15" s="22">
        <v>0</v>
      </c>
      <c r="J15" s="35">
        <v>1</v>
      </c>
    </row>
    <row r="16" spans="1:10" x14ac:dyDescent="0.25">
      <c r="A16" s="2" t="s">
        <v>9</v>
      </c>
      <c r="B16" s="9">
        <v>411</v>
      </c>
      <c r="C16" s="22">
        <v>409</v>
      </c>
      <c r="D16" s="22">
        <v>423</v>
      </c>
      <c r="E16" s="21">
        <v>393</v>
      </c>
      <c r="F16" s="22">
        <v>388</v>
      </c>
      <c r="G16" s="26">
        <v>11</v>
      </c>
      <c r="H16" s="26">
        <v>0</v>
      </c>
      <c r="I16" s="22">
        <v>0</v>
      </c>
      <c r="J16" s="35">
        <v>35</v>
      </c>
    </row>
    <row r="17" spans="1:10" x14ac:dyDescent="0.25">
      <c r="A17" s="2" t="s">
        <v>10</v>
      </c>
      <c r="B17" s="9">
        <v>357</v>
      </c>
      <c r="C17" s="22">
        <v>319</v>
      </c>
      <c r="D17" s="22">
        <v>305</v>
      </c>
      <c r="E17" s="21">
        <v>371</v>
      </c>
      <c r="F17" s="22">
        <v>414</v>
      </c>
      <c r="G17" s="26">
        <v>0</v>
      </c>
      <c r="H17" s="26">
        <v>0</v>
      </c>
      <c r="I17" s="22">
        <v>0</v>
      </c>
      <c r="J17" s="35">
        <v>23</v>
      </c>
    </row>
    <row r="18" spans="1:10" x14ac:dyDescent="0.25">
      <c r="A18" s="2" t="s">
        <v>11</v>
      </c>
      <c r="B18" s="9">
        <v>504</v>
      </c>
      <c r="C18" s="22">
        <v>348</v>
      </c>
      <c r="D18" s="22">
        <v>339</v>
      </c>
      <c r="E18" s="21">
        <v>374</v>
      </c>
      <c r="F18" s="22">
        <v>412</v>
      </c>
      <c r="G18" s="26">
        <v>0</v>
      </c>
      <c r="H18" s="26">
        <v>0</v>
      </c>
      <c r="I18" s="22">
        <v>145</v>
      </c>
      <c r="J18" s="35">
        <v>0</v>
      </c>
    </row>
    <row r="19" spans="1:10" x14ac:dyDescent="0.25">
      <c r="A19" s="2" t="s">
        <v>12</v>
      </c>
      <c r="B19" s="9">
        <v>486</v>
      </c>
      <c r="C19" s="22">
        <v>250</v>
      </c>
      <c r="D19" s="22">
        <v>352</v>
      </c>
      <c r="E19" s="21">
        <v>333</v>
      </c>
      <c r="F19" s="22">
        <v>463</v>
      </c>
      <c r="G19" s="26">
        <v>0</v>
      </c>
      <c r="H19" s="26">
        <v>0</v>
      </c>
      <c r="I19" s="22">
        <v>0</v>
      </c>
      <c r="J19" s="35">
        <v>0</v>
      </c>
    </row>
    <row r="20" spans="1:10" ht="15.75" thickBot="1" x14ac:dyDescent="0.3">
      <c r="A20" s="2" t="s">
        <v>13</v>
      </c>
      <c r="B20" s="9">
        <v>712</v>
      </c>
      <c r="C20" s="22">
        <v>186</v>
      </c>
      <c r="D20" s="22">
        <v>319</v>
      </c>
      <c r="E20" s="21">
        <v>400</v>
      </c>
      <c r="F20" s="30">
        <v>367</v>
      </c>
      <c r="G20" s="29">
        <v>346</v>
      </c>
      <c r="H20" s="29">
        <v>0</v>
      </c>
      <c r="I20" s="28">
        <v>0</v>
      </c>
      <c r="J20" s="51">
        <v>0</v>
      </c>
    </row>
    <row r="21" spans="1:10" ht="15.75" thickBot="1" x14ac:dyDescent="0.3">
      <c r="A21" s="40" t="s">
        <v>14</v>
      </c>
      <c r="B21" s="41"/>
      <c r="C21" s="43">
        <f t="shared" ref="C21:H21" si="0">SUM(C9:C20)</f>
        <v>3864</v>
      </c>
      <c r="D21" s="43">
        <f t="shared" si="0"/>
        <v>4144</v>
      </c>
      <c r="E21" s="43">
        <f t="shared" si="0"/>
        <v>4316</v>
      </c>
      <c r="F21" s="43">
        <f t="shared" si="0"/>
        <v>3791</v>
      </c>
      <c r="G21" s="43">
        <f t="shared" si="0"/>
        <v>1279</v>
      </c>
      <c r="H21" s="43">
        <f t="shared" si="0"/>
        <v>0</v>
      </c>
      <c r="I21" s="43">
        <f t="shared" ref="I21" si="1">SUM(I9:I20)</f>
        <v>145</v>
      </c>
      <c r="J21" s="44">
        <f t="shared" ref="J21" si="2">SUM(J9:J20)</f>
        <v>130</v>
      </c>
    </row>
    <row r="24" spans="1:10" ht="15.75" x14ac:dyDescent="0.3">
      <c r="A24" s="39" t="s">
        <v>21</v>
      </c>
      <c r="B24" s="39"/>
    </row>
    <row r="25" spans="1:10" ht="15.75" thickBot="1" x14ac:dyDescent="0.3"/>
    <row r="26" spans="1:10" ht="15.75" thickBot="1" x14ac:dyDescent="0.3">
      <c r="A26" s="40" t="s">
        <v>0</v>
      </c>
      <c r="B26" s="41">
        <v>2019</v>
      </c>
      <c r="C26" s="41">
        <v>2018</v>
      </c>
      <c r="D26" s="41">
        <v>2017</v>
      </c>
      <c r="E26" s="41">
        <v>2016</v>
      </c>
      <c r="F26" s="41">
        <v>2015</v>
      </c>
      <c r="G26" s="41">
        <v>2014</v>
      </c>
      <c r="H26" s="41">
        <v>2013</v>
      </c>
      <c r="I26" s="41">
        <v>2012</v>
      </c>
      <c r="J26" s="42">
        <v>2011</v>
      </c>
    </row>
    <row r="27" spans="1:10" x14ac:dyDescent="0.25">
      <c r="A27" s="2" t="s">
        <v>2</v>
      </c>
      <c r="B27" s="3">
        <v>333</v>
      </c>
      <c r="C27" s="21">
        <v>368</v>
      </c>
      <c r="D27" s="21">
        <v>394</v>
      </c>
      <c r="E27" s="21">
        <v>347</v>
      </c>
      <c r="F27" s="22">
        <v>525</v>
      </c>
      <c r="G27" s="27">
        <v>368</v>
      </c>
      <c r="H27" s="26">
        <v>638</v>
      </c>
      <c r="I27" s="25">
        <v>931</v>
      </c>
      <c r="J27" s="50">
        <v>1297</v>
      </c>
    </row>
    <row r="28" spans="1:10" x14ac:dyDescent="0.25">
      <c r="A28" s="2" t="s">
        <v>3</v>
      </c>
      <c r="B28" s="3">
        <v>259</v>
      </c>
      <c r="C28" s="21">
        <v>339</v>
      </c>
      <c r="D28" s="21">
        <v>321</v>
      </c>
      <c r="E28" s="21">
        <v>278</v>
      </c>
      <c r="F28" s="22">
        <v>407</v>
      </c>
      <c r="G28" s="26">
        <v>291</v>
      </c>
      <c r="H28" s="26">
        <v>382</v>
      </c>
      <c r="I28" s="21">
        <v>780</v>
      </c>
      <c r="J28" s="34">
        <v>1054</v>
      </c>
    </row>
    <row r="29" spans="1:10" x14ac:dyDescent="0.25">
      <c r="A29" s="2" t="s">
        <v>4</v>
      </c>
      <c r="B29" s="9">
        <v>303</v>
      </c>
      <c r="C29" s="21">
        <v>332</v>
      </c>
      <c r="D29" s="21">
        <v>258</v>
      </c>
      <c r="E29" s="21">
        <v>313</v>
      </c>
      <c r="F29" s="22">
        <v>444</v>
      </c>
      <c r="G29" s="26">
        <v>349</v>
      </c>
      <c r="H29" s="26">
        <v>317</v>
      </c>
      <c r="I29" s="21">
        <v>844</v>
      </c>
      <c r="J29" s="34">
        <v>1177</v>
      </c>
    </row>
    <row r="30" spans="1:10" x14ac:dyDescent="0.25">
      <c r="A30" s="2" t="s">
        <v>5</v>
      </c>
      <c r="B30" s="9">
        <v>470</v>
      </c>
      <c r="C30" s="22">
        <v>415</v>
      </c>
      <c r="D30" s="22">
        <v>404</v>
      </c>
      <c r="E30" s="21">
        <v>346</v>
      </c>
      <c r="F30" s="22">
        <v>440</v>
      </c>
      <c r="G30" s="26">
        <v>492</v>
      </c>
      <c r="H30" s="26">
        <v>344</v>
      </c>
      <c r="I30" s="22">
        <v>680</v>
      </c>
      <c r="J30" s="35">
        <v>1253</v>
      </c>
    </row>
    <row r="31" spans="1:10" x14ac:dyDescent="0.25">
      <c r="A31" s="2" t="s">
        <v>6</v>
      </c>
      <c r="B31" s="9">
        <v>469</v>
      </c>
      <c r="C31" s="22">
        <v>324</v>
      </c>
      <c r="D31" s="22">
        <v>413</v>
      </c>
      <c r="E31" s="21">
        <v>348</v>
      </c>
      <c r="F31" s="22">
        <v>333</v>
      </c>
      <c r="G31" s="26">
        <v>581</v>
      </c>
      <c r="H31" s="26">
        <v>336</v>
      </c>
      <c r="I31" s="22">
        <v>864</v>
      </c>
      <c r="J31" s="35">
        <v>1216</v>
      </c>
    </row>
    <row r="32" spans="1:10" x14ac:dyDescent="0.25">
      <c r="A32" s="2" t="s">
        <v>7</v>
      </c>
      <c r="B32" s="9">
        <v>369</v>
      </c>
      <c r="C32" s="22">
        <v>392</v>
      </c>
      <c r="D32" s="22">
        <v>520</v>
      </c>
      <c r="E32" s="21">
        <v>438</v>
      </c>
      <c r="F32" s="22">
        <v>409</v>
      </c>
      <c r="G32" s="26">
        <v>584</v>
      </c>
      <c r="H32" s="26">
        <v>322</v>
      </c>
      <c r="I32" s="22">
        <v>749</v>
      </c>
      <c r="J32" s="35">
        <v>1047</v>
      </c>
    </row>
    <row r="33" spans="1:10" x14ac:dyDescent="0.25">
      <c r="A33" s="2" t="s">
        <v>8</v>
      </c>
      <c r="B33" s="9">
        <v>553</v>
      </c>
      <c r="C33" s="22">
        <v>441</v>
      </c>
      <c r="D33" s="22">
        <v>474</v>
      </c>
      <c r="E33" s="21">
        <v>425</v>
      </c>
      <c r="F33" s="22">
        <v>352</v>
      </c>
      <c r="G33" s="26">
        <v>818</v>
      </c>
      <c r="H33" s="26">
        <v>392</v>
      </c>
      <c r="I33" s="22">
        <v>645</v>
      </c>
      <c r="J33" s="35">
        <v>2068</v>
      </c>
    </row>
    <row r="34" spans="1:10" x14ac:dyDescent="0.25">
      <c r="A34" s="2" t="s">
        <v>9</v>
      </c>
      <c r="B34" s="9">
        <v>405</v>
      </c>
      <c r="C34" s="22">
        <v>540</v>
      </c>
      <c r="D34" s="22">
        <v>369</v>
      </c>
      <c r="E34" s="21">
        <v>461</v>
      </c>
      <c r="F34" s="22">
        <v>457</v>
      </c>
      <c r="G34" s="26">
        <v>719</v>
      </c>
      <c r="H34" s="26">
        <v>440</v>
      </c>
      <c r="I34" s="22">
        <v>573</v>
      </c>
      <c r="J34" s="35">
        <v>1223</v>
      </c>
    </row>
    <row r="35" spans="1:10" x14ac:dyDescent="0.25">
      <c r="A35" s="2" t="s">
        <v>10</v>
      </c>
      <c r="B35" s="9">
        <v>419</v>
      </c>
      <c r="C35" s="22">
        <v>389</v>
      </c>
      <c r="D35" s="22">
        <v>398</v>
      </c>
      <c r="E35" s="21">
        <v>373</v>
      </c>
      <c r="F35" s="22">
        <v>496</v>
      </c>
      <c r="G35" s="26">
        <v>505</v>
      </c>
      <c r="H35" s="26">
        <v>203</v>
      </c>
      <c r="I35" s="22">
        <v>490</v>
      </c>
      <c r="J35" s="35">
        <v>951</v>
      </c>
    </row>
    <row r="36" spans="1:10" x14ac:dyDescent="0.25">
      <c r="A36" s="2" t="s">
        <v>11</v>
      </c>
      <c r="B36" s="9">
        <v>360</v>
      </c>
      <c r="C36" s="22">
        <v>352</v>
      </c>
      <c r="D36" s="22">
        <v>444</v>
      </c>
      <c r="E36" s="21">
        <v>398</v>
      </c>
      <c r="F36" s="22">
        <v>406</v>
      </c>
      <c r="G36" s="26">
        <v>565</v>
      </c>
      <c r="H36" s="26">
        <v>200</v>
      </c>
      <c r="I36" s="22">
        <v>548</v>
      </c>
      <c r="J36" s="35">
        <v>846</v>
      </c>
    </row>
    <row r="37" spans="1:10" x14ac:dyDescent="0.25">
      <c r="A37" s="2" t="s">
        <v>12</v>
      </c>
      <c r="B37" s="9">
        <v>304</v>
      </c>
      <c r="C37" s="22">
        <v>261</v>
      </c>
      <c r="D37" s="22">
        <v>339</v>
      </c>
      <c r="E37" s="21">
        <v>313</v>
      </c>
      <c r="F37" s="22">
        <v>396</v>
      </c>
      <c r="G37" s="26">
        <v>453</v>
      </c>
      <c r="H37" s="26">
        <v>200</v>
      </c>
      <c r="I37" s="22">
        <v>654</v>
      </c>
      <c r="J37" s="35">
        <v>1049</v>
      </c>
    </row>
    <row r="38" spans="1:10" ht="15.75" thickBot="1" x14ac:dyDescent="0.3">
      <c r="A38" s="2" t="s">
        <v>13</v>
      </c>
      <c r="B38" s="9">
        <v>356</v>
      </c>
      <c r="C38" s="22">
        <v>208</v>
      </c>
      <c r="D38" s="22">
        <v>318</v>
      </c>
      <c r="E38" s="21">
        <v>369</v>
      </c>
      <c r="F38" s="30">
        <v>325</v>
      </c>
      <c r="G38" s="29">
        <v>456</v>
      </c>
      <c r="H38" s="29">
        <v>272</v>
      </c>
      <c r="I38" s="28">
        <v>538</v>
      </c>
      <c r="J38" s="51">
        <v>1009</v>
      </c>
    </row>
    <row r="39" spans="1:10" ht="15.75" thickBot="1" x14ac:dyDescent="0.3">
      <c r="A39" s="40" t="s">
        <v>14</v>
      </c>
      <c r="B39" s="41"/>
      <c r="C39" s="43">
        <f>SUM(C27:C38)</f>
        <v>4361</v>
      </c>
      <c r="D39" s="43">
        <f>SUM(D27:D38)</f>
        <v>4652</v>
      </c>
      <c r="E39" s="43">
        <f t="shared" ref="E39" si="3">SUM(E27:E38)</f>
        <v>4409</v>
      </c>
      <c r="F39" s="43">
        <f>SUM(F27:F38)</f>
        <v>4990</v>
      </c>
      <c r="G39" s="43">
        <f>SUM(G27:G38)</f>
        <v>6181</v>
      </c>
      <c r="H39" s="43">
        <f>SUM(H27:H38)</f>
        <v>4046</v>
      </c>
      <c r="I39" s="43">
        <f t="shared" ref="I39" si="4">SUM(I27:I38)</f>
        <v>8296</v>
      </c>
      <c r="J39" s="44">
        <f t="shared" ref="J39" si="5">SUM(J27:J38)</f>
        <v>14190</v>
      </c>
    </row>
  </sheetData>
  <mergeCells count="3">
    <mergeCell ref="A2:J2"/>
    <mergeCell ref="A3:J3"/>
    <mergeCell ref="A4:J4"/>
  </mergeCells>
  <pageMargins left="0.7" right="0.7" top="0.75" bottom="0.75" header="0.3" footer="0.3"/>
  <pageSetup scale="69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39"/>
  <sheetViews>
    <sheetView topLeftCell="A13" workbookViewId="0">
      <selection activeCell="C21" sqref="B21:C21"/>
    </sheetView>
  </sheetViews>
  <sheetFormatPr defaultRowHeight="15" x14ac:dyDescent="0.25"/>
  <cols>
    <col min="1" max="1" width="20.42578125" customWidth="1"/>
    <col min="2" max="2" width="9.85546875" customWidth="1"/>
    <col min="3" max="10" width="9.7109375" customWidth="1"/>
  </cols>
  <sheetData>
    <row r="2" spans="1:10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.75" x14ac:dyDescent="0.3">
      <c r="A3" s="65" t="s">
        <v>22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5.75" x14ac:dyDescent="0.3">
      <c r="A4" s="65" t="s">
        <v>26</v>
      </c>
      <c r="B4" s="65"/>
      <c r="C4" s="65"/>
      <c r="D4" s="65"/>
      <c r="E4" s="65"/>
      <c r="F4" s="65"/>
      <c r="G4" s="65"/>
      <c r="H4" s="65"/>
      <c r="I4" s="65"/>
      <c r="J4" s="65"/>
    </row>
    <row r="6" spans="1:10" ht="15.75" x14ac:dyDescent="0.3">
      <c r="A6" s="10" t="s">
        <v>19</v>
      </c>
      <c r="B6" s="10"/>
    </row>
    <row r="7" spans="1:10" ht="15.75" thickBot="1" x14ac:dyDescent="0.3"/>
    <row r="8" spans="1:10" ht="15.75" thickBot="1" x14ac:dyDescent="0.3">
      <c r="A8" s="17" t="s">
        <v>0</v>
      </c>
      <c r="B8" s="18">
        <v>2019</v>
      </c>
      <c r="C8" s="18">
        <v>2018</v>
      </c>
      <c r="D8" s="18">
        <v>2017</v>
      </c>
      <c r="E8" s="18">
        <v>2016</v>
      </c>
      <c r="F8" s="18">
        <v>2015</v>
      </c>
      <c r="G8" s="18">
        <v>2014</v>
      </c>
      <c r="H8" s="18">
        <v>2013</v>
      </c>
      <c r="I8" s="18">
        <v>2012</v>
      </c>
      <c r="J8" s="38">
        <v>2011</v>
      </c>
    </row>
    <row r="9" spans="1:10" x14ac:dyDescent="0.25">
      <c r="A9" s="2" t="s">
        <v>2</v>
      </c>
      <c r="B9" s="3">
        <v>279</v>
      </c>
      <c r="C9" s="21">
        <v>398</v>
      </c>
      <c r="D9" s="21">
        <v>402</v>
      </c>
      <c r="E9" s="21">
        <v>346</v>
      </c>
      <c r="F9" s="22">
        <v>461</v>
      </c>
      <c r="G9" s="27">
        <v>0</v>
      </c>
      <c r="H9" s="26">
        <v>0</v>
      </c>
      <c r="I9" s="25">
        <v>0</v>
      </c>
      <c r="J9" s="50">
        <v>0</v>
      </c>
    </row>
    <row r="10" spans="1:10" x14ac:dyDescent="0.25">
      <c r="A10" s="2" t="s">
        <v>3</v>
      </c>
      <c r="B10" s="3">
        <v>259</v>
      </c>
      <c r="C10" s="21">
        <v>336</v>
      </c>
      <c r="D10" s="21">
        <v>317</v>
      </c>
      <c r="E10" s="21">
        <v>277</v>
      </c>
      <c r="F10" s="22">
        <v>0</v>
      </c>
      <c r="G10" s="26">
        <v>0</v>
      </c>
      <c r="H10" s="26">
        <v>1</v>
      </c>
      <c r="I10" s="21">
        <v>0</v>
      </c>
      <c r="J10" s="34">
        <v>0</v>
      </c>
    </row>
    <row r="11" spans="1:10" x14ac:dyDescent="0.25">
      <c r="A11" s="2" t="s">
        <v>4</v>
      </c>
      <c r="B11" s="9">
        <v>300</v>
      </c>
      <c r="C11" s="21">
        <v>336</v>
      </c>
      <c r="D11" s="21">
        <v>265</v>
      </c>
      <c r="E11" s="21">
        <v>286</v>
      </c>
      <c r="F11" s="22">
        <v>446</v>
      </c>
      <c r="G11" s="26">
        <v>0</v>
      </c>
      <c r="H11" s="26">
        <v>0</v>
      </c>
      <c r="I11" s="21">
        <v>0</v>
      </c>
      <c r="J11" s="34">
        <v>17</v>
      </c>
    </row>
    <row r="12" spans="1:10" x14ac:dyDescent="0.25">
      <c r="A12" s="2" t="s">
        <v>5</v>
      </c>
      <c r="B12" s="9">
        <v>441</v>
      </c>
      <c r="C12" s="22">
        <v>436</v>
      </c>
      <c r="D12" s="22">
        <v>425</v>
      </c>
      <c r="E12" s="21">
        <v>295</v>
      </c>
      <c r="F12" s="22">
        <v>425</v>
      </c>
      <c r="G12" s="26">
        <v>131</v>
      </c>
      <c r="H12" s="26">
        <v>0</v>
      </c>
      <c r="I12" s="22">
        <v>0</v>
      </c>
      <c r="J12" s="35">
        <v>18</v>
      </c>
    </row>
    <row r="13" spans="1:10" x14ac:dyDescent="0.25">
      <c r="A13" s="2" t="s">
        <v>6</v>
      </c>
      <c r="B13" s="9">
        <v>486</v>
      </c>
      <c r="C13" s="22">
        <v>326</v>
      </c>
      <c r="D13" s="22">
        <v>394</v>
      </c>
      <c r="E13" s="21">
        <v>296</v>
      </c>
      <c r="F13" s="22">
        <v>338</v>
      </c>
      <c r="G13" s="26">
        <v>53</v>
      </c>
      <c r="H13" s="26">
        <v>0</v>
      </c>
      <c r="I13" s="22">
        <v>0</v>
      </c>
      <c r="J13" s="35">
        <v>54</v>
      </c>
    </row>
    <row r="14" spans="1:10" x14ac:dyDescent="0.25">
      <c r="A14" s="2" t="s">
        <v>7</v>
      </c>
      <c r="B14" s="9">
        <v>368</v>
      </c>
      <c r="C14" s="22">
        <v>395</v>
      </c>
      <c r="D14" s="22">
        <v>474</v>
      </c>
      <c r="E14" s="21">
        <v>389</v>
      </c>
      <c r="F14" s="22">
        <v>404</v>
      </c>
      <c r="G14" s="26">
        <v>347</v>
      </c>
      <c r="H14" s="26">
        <v>0</v>
      </c>
      <c r="I14" s="22">
        <v>0</v>
      </c>
      <c r="J14" s="35">
        <v>36</v>
      </c>
    </row>
    <row r="15" spans="1:10" x14ac:dyDescent="0.25">
      <c r="A15" s="2" t="s">
        <v>8</v>
      </c>
      <c r="B15" s="9">
        <v>516</v>
      </c>
      <c r="C15" s="22">
        <v>343</v>
      </c>
      <c r="D15" s="22">
        <v>458</v>
      </c>
      <c r="E15" s="21">
        <v>420</v>
      </c>
      <c r="F15" s="22">
        <v>361</v>
      </c>
      <c r="G15" s="26">
        <v>470</v>
      </c>
      <c r="H15" s="26">
        <v>0</v>
      </c>
      <c r="I15" s="22">
        <v>0</v>
      </c>
      <c r="J15" s="35">
        <v>0</v>
      </c>
    </row>
    <row r="16" spans="1:10" x14ac:dyDescent="0.25">
      <c r="A16" s="2" t="s">
        <v>9</v>
      </c>
      <c r="B16" s="9">
        <v>411</v>
      </c>
      <c r="C16" s="22">
        <v>168</v>
      </c>
      <c r="D16" s="22">
        <v>372</v>
      </c>
      <c r="E16" s="21">
        <v>393</v>
      </c>
      <c r="F16" s="22">
        <v>464</v>
      </c>
      <c r="G16" s="26">
        <v>9</v>
      </c>
      <c r="H16" s="26">
        <v>0</v>
      </c>
      <c r="I16" s="22">
        <v>0</v>
      </c>
      <c r="J16" s="35">
        <v>32</v>
      </c>
    </row>
    <row r="17" spans="1:10" x14ac:dyDescent="0.25">
      <c r="A17" s="2" t="s">
        <v>10</v>
      </c>
      <c r="B17" s="9">
        <v>357</v>
      </c>
      <c r="C17" s="22">
        <v>273</v>
      </c>
      <c r="D17" s="22">
        <v>397</v>
      </c>
      <c r="E17" s="21">
        <v>371</v>
      </c>
      <c r="F17" s="22">
        <v>529</v>
      </c>
      <c r="G17" s="26">
        <v>0</v>
      </c>
      <c r="H17" s="26">
        <v>0</v>
      </c>
      <c r="I17" s="22">
        <v>0</v>
      </c>
      <c r="J17" s="35">
        <v>18</v>
      </c>
    </row>
    <row r="18" spans="1:10" x14ac:dyDescent="0.25">
      <c r="A18" s="2" t="s">
        <v>11</v>
      </c>
      <c r="B18" s="9">
        <v>382</v>
      </c>
      <c r="C18" s="22">
        <v>225</v>
      </c>
      <c r="D18" s="22">
        <v>449</v>
      </c>
      <c r="E18" s="21">
        <v>435</v>
      </c>
      <c r="F18" s="22">
        <v>419</v>
      </c>
      <c r="G18" s="26">
        <v>0</v>
      </c>
      <c r="H18" s="26">
        <v>0</v>
      </c>
      <c r="I18" s="22">
        <v>0</v>
      </c>
      <c r="J18" s="35">
        <v>0</v>
      </c>
    </row>
    <row r="19" spans="1:10" x14ac:dyDescent="0.25">
      <c r="A19" s="2" t="s">
        <v>12</v>
      </c>
      <c r="B19" s="9">
        <v>461</v>
      </c>
      <c r="C19" s="22">
        <v>165</v>
      </c>
      <c r="D19" s="22">
        <v>344</v>
      </c>
      <c r="E19" s="21">
        <v>329</v>
      </c>
      <c r="F19" s="22">
        <v>399</v>
      </c>
      <c r="G19" s="26">
        <v>0</v>
      </c>
      <c r="H19" s="26">
        <v>0</v>
      </c>
      <c r="I19" s="22">
        <v>0</v>
      </c>
      <c r="J19" s="35">
        <v>1</v>
      </c>
    </row>
    <row r="20" spans="1:10" ht="15.75" thickBot="1" x14ac:dyDescent="0.3">
      <c r="A20" s="2" t="s">
        <v>13</v>
      </c>
      <c r="B20" s="9">
        <v>544</v>
      </c>
      <c r="C20" s="22">
        <v>129</v>
      </c>
      <c r="D20" s="22">
        <v>369</v>
      </c>
      <c r="E20" s="21">
        <v>371</v>
      </c>
      <c r="F20" s="30">
        <v>334</v>
      </c>
      <c r="G20" s="29">
        <v>319</v>
      </c>
      <c r="H20" s="29">
        <v>0</v>
      </c>
      <c r="I20" s="28">
        <v>0</v>
      </c>
      <c r="J20" s="51">
        <v>0</v>
      </c>
    </row>
    <row r="21" spans="1:10" ht="15.75" thickBot="1" x14ac:dyDescent="0.3">
      <c r="A21" s="17" t="s">
        <v>14</v>
      </c>
      <c r="B21" s="31">
        <f t="shared" ref="B21:H21" si="0">SUM(B9:B20)</f>
        <v>4804</v>
      </c>
      <c r="C21" s="31">
        <f t="shared" si="0"/>
        <v>3530</v>
      </c>
      <c r="D21" s="31">
        <f t="shared" si="0"/>
        <v>4666</v>
      </c>
      <c r="E21" s="31">
        <f t="shared" si="0"/>
        <v>4208</v>
      </c>
      <c r="F21" s="31">
        <f t="shared" si="0"/>
        <v>4580</v>
      </c>
      <c r="G21" s="31">
        <f t="shared" si="0"/>
        <v>1329</v>
      </c>
      <c r="H21" s="31">
        <f t="shared" si="0"/>
        <v>1</v>
      </c>
      <c r="I21" s="31">
        <f t="shared" ref="I21" si="1">SUM(I9:I20)</f>
        <v>0</v>
      </c>
      <c r="J21" s="32">
        <f t="shared" ref="J21" si="2">SUM(J9:J20)</f>
        <v>176</v>
      </c>
    </row>
    <row r="24" spans="1:10" ht="15.75" x14ac:dyDescent="0.3">
      <c r="A24" s="39" t="s">
        <v>21</v>
      </c>
      <c r="B24" s="39"/>
    </row>
    <row r="25" spans="1:10" ht="15.75" thickBot="1" x14ac:dyDescent="0.3"/>
    <row r="26" spans="1:10" ht="15.75" thickBot="1" x14ac:dyDescent="0.3">
      <c r="A26" s="17" t="s">
        <v>0</v>
      </c>
      <c r="B26" s="18">
        <v>2019</v>
      </c>
      <c r="C26" s="18">
        <v>2018</v>
      </c>
      <c r="D26" s="18">
        <v>2017</v>
      </c>
      <c r="E26" s="18">
        <v>2016</v>
      </c>
      <c r="F26" s="18">
        <v>2015</v>
      </c>
      <c r="G26" s="18">
        <v>2014</v>
      </c>
      <c r="H26" s="18">
        <v>2013</v>
      </c>
      <c r="I26" s="18">
        <v>2012</v>
      </c>
      <c r="J26" s="38">
        <v>2011</v>
      </c>
    </row>
    <row r="27" spans="1:10" x14ac:dyDescent="0.25">
      <c r="A27" s="2" t="s">
        <v>2</v>
      </c>
      <c r="B27" s="3">
        <v>315</v>
      </c>
      <c r="C27" s="21">
        <v>271</v>
      </c>
      <c r="D27" s="21">
        <v>326</v>
      </c>
      <c r="E27" s="21">
        <v>344</v>
      </c>
      <c r="F27" s="22">
        <v>447</v>
      </c>
      <c r="G27" s="27">
        <v>286</v>
      </c>
      <c r="H27" s="26">
        <v>698</v>
      </c>
      <c r="I27" s="25">
        <v>893</v>
      </c>
      <c r="J27" s="50">
        <v>982</v>
      </c>
    </row>
    <row r="28" spans="1:10" x14ac:dyDescent="0.25">
      <c r="A28" s="2" t="s">
        <v>3</v>
      </c>
      <c r="B28" s="3">
        <v>279</v>
      </c>
      <c r="C28" s="21">
        <v>242</v>
      </c>
      <c r="D28" s="21">
        <v>263</v>
      </c>
      <c r="E28" s="21">
        <v>325</v>
      </c>
      <c r="F28" s="22">
        <v>378</v>
      </c>
      <c r="G28" s="26">
        <v>306</v>
      </c>
      <c r="H28" s="26">
        <v>384</v>
      </c>
      <c r="I28" s="21">
        <v>725</v>
      </c>
      <c r="J28" s="34">
        <v>853</v>
      </c>
    </row>
    <row r="29" spans="1:10" x14ac:dyDescent="0.25">
      <c r="A29" s="2" t="s">
        <v>4</v>
      </c>
      <c r="B29" s="9">
        <v>284</v>
      </c>
      <c r="C29" s="21">
        <v>336</v>
      </c>
      <c r="D29" s="21">
        <v>288</v>
      </c>
      <c r="E29" s="21">
        <v>367</v>
      </c>
      <c r="F29" s="22">
        <v>387</v>
      </c>
      <c r="G29" s="26">
        <v>262</v>
      </c>
      <c r="H29" s="26">
        <v>274</v>
      </c>
      <c r="I29" s="21">
        <v>840</v>
      </c>
      <c r="J29" s="34">
        <v>1128</v>
      </c>
    </row>
    <row r="30" spans="1:10" x14ac:dyDescent="0.25">
      <c r="A30" s="2" t="s">
        <v>5</v>
      </c>
      <c r="B30" s="9">
        <v>349</v>
      </c>
      <c r="C30" s="22">
        <v>351</v>
      </c>
      <c r="D30" s="22">
        <v>352</v>
      </c>
      <c r="E30" s="21">
        <v>294</v>
      </c>
      <c r="F30" s="22">
        <v>385</v>
      </c>
      <c r="G30" s="26">
        <v>390</v>
      </c>
      <c r="H30" s="26">
        <v>272</v>
      </c>
      <c r="I30" s="22">
        <v>628</v>
      </c>
      <c r="J30" s="35">
        <v>1121</v>
      </c>
    </row>
    <row r="31" spans="1:10" x14ac:dyDescent="0.25">
      <c r="A31" s="2" t="s">
        <v>6</v>
      </c>
      <c r="B31" s="9">
        <v>390</v>
      </c>
      <c r="C31" s="22">
        <v>365</v>
      </c>
      <c r="D31" s="22">
        <v>395</v>
      </c>
      <c r="E31" s="21">
        <v>364</v>
      </c>
      <c r="F31" s="22">
        <v>326</v>
      </c>
      <c r="G31" s="26">
        <v>561</v>
      </c>
      <c r="H31" s="26">
        <v>250</v>
      </c>
      <c r="I31" s="22">
        <v>741</v>
      </c>
      <c r="J31" s="35">
        <v>1084</v>
      </c>
    </row>
    <row r="32" spans="1:10" x14ac:dyDescent="0.25">
      <c r="A32" s="2" t="s">
        <v>7</v>
      </c>
      <c r="B32" s="9">
        <v>336</v>
      </c>
      <c r="C32" s="22">
        <v>355</v>
      </c>
      <c r="D32" s="22">
        <v>359</v>
      </c>
      <c r="E32" s="21">
        <v>325</v>
      </c>
      <c r="F32" s="22">
        <v>365</v>
      </c>
      <c r="G32" s="26">
        <v>596</v>
      </c>
      <c r="H32" s="26">
        <v>314</v>
      </c>
      <c r="I32" s="22">
        <v>642</v>
      </c>
      <c r="J32" s="35">
        <v>918</v>
      </c>
    </row>
    <row r="33" spans="1:10" x14ac:dyDescent="0.25">
      <c r="A33" s="2" t="s">
        <v>8</v>
      </c>
      <c r="B33" s="9">
        <v>533</v>
      </c>
      <c r="C33" s="22">
        <v>457</v>
      </c>
      <c r="D33" s="22">
        <v>452</v>
      </c>
      <c r="E33" s="21">
        <v>389</v>
      </c>
      <c r="F33" s="22">
        <v>336</v>
      </c>
      <c r="G33" s="26">
        <v>686</v>
      </c>
      <c r="H33" s="26">
        <v>336</v>
      </c>
      <c r="I33" s="22">
        <v>820</v>
      </c>
      <c r="J33" s="35">
        <v>2608</v>
      </c>
    </row>
    <row r="34" spans="1:10" x14ac:dyDescent="0.25">
      <c r="A34" s="2" t="s">
        <v>9</v>
      </c>
      <c r="B34" s="9">
        <v>403</v>
      </c>
      <c r="C34" s="22">
        <v>459</v>
      </c>
      <c r="D34" s="22">
        <v>440</v>
      </c>
      <c r="E34" s="21">
        <v>402</v>
      </c>
      <c r="F34" s="22">
        <v>457</v>
      </c>
      <c r="G34" s="26">
        <v>689</v>
      </c>
      <c r="H34" s="26">
        <v>273</v>
      </c>
      <c r="I34" s="22">
        <v>786</v>
      </c>
      <c r="J34" s="35">
        <v>2393</v>
      </c>
    </row>
    <row r="35" spans="1:10" x14ac:dyDescent="0.25">
      <c r="A35" s="2" t="s">
        <v>10</v>
      </c>
      <c r="B35" s="9">
        <v>365</v>
      </c>
      <c r="C35" s="22">
        <v>360</v>
      </c>
      <c r="D35" s="22">
        <v>311</v>
      </c>
      <c r="E35" s="21">
        <v>369</v>
      </c>
      <c r="F35" s="22">
        <v>496</v>
      </c>
      <c r="G35" s="26">
        <v>452</v>
      </c>
      <c r="H35" s="26">
        <v>170</v>
      </c>
      <c r="I35" s="22">
        <v>613</v>
      </c>
      <c r="J35" s="35">
        <v>807</v>
      </c>
    </row>
    <row r="36" spans="1:10" x14ac:dyDescent="0.25">
      <c r="A36" s="2" t="s">
        <v>11</v>
      </c>
      <c r="B36" s="9">
        <v>483</v>
      </c>
      <c r="C36" s="22">
        <v>410</v>
      </c>
      <c r="D36" s="22">
        <v>343</v>
      </c>
      <c r="E36" s="21">
        <v>371</v>
      </c>
      <c r="F36" s="22">
        <v>382</v>
      </c>
      <c r="G36" s="26">
        <v>548</v>
      </c>
      <c r="H36" s="26">
        <v>174</v>
      </c>
      <c r="I36" s="22">
        <v>875</v>
      </c>
      <c r="J36" s="35">
        <v>912</v>
      </c>
    </row>
    <row r="37" spans="1:10" x14ac:dyDescent="0.25">
      <c r="A37" s="2" t="s">
        <v>12</v>
      </c>
      <c r="B37" s="9">
        <v>352</v>
      </c>
      <c r="C37" s="22">
        <v>265</v>
      </c>
      <c r="D37" s="22">
        <v>366</v>
      </c>
      <c r="E37" s="21">
        <v>337</v>
      </c>
      <c r="F37" s="22">
        <v>412</v>
      </c>
      <c r="G37" s="26">
        <v>412</v>
      </c>
      <c r="H37" s="26">
        <v>207</v>
      </c>
      <c r="I37" s="22">
        <v>760</v>
      </c>
      <c r="J37" s="35">
        <v>956</v>
      </c>
    </row>
    <row r="38" spans="1:10" ht="15.75" thickBot="1" x14ac:dyDescent="0.3">
      <c r="A38" s="2" t="s">
        <v>13</v>
      </c>
      <c r="B38" s="9">
        <v>505</v>
      </c>
      <c r="C38" s="22">
        <v>210</v>
      </c>
      <c r="D38" s="22">
        <v>309</v>
      </c>
      <c r="E38" s="21">
        <v>388</v>
      </c>
      <c r="F38" s="30">
        <v>367</v>
      </c>
      <c r="G38" s="29">
        <v>423</v>
      </c>
      <c r="H38" s="29">
        <v>383</v>
      </c>
      <c r="I38" s="28">
        <v>788</v>
      </c>
      <c r="J38" s="51">
        <v>1052</v>
      </c>
    </row>
    <row r="39" spans="1:10" ht="15.75" thickBot="1" x14ac:dyDescent="0.3">
      <c r="A39" s="17" t="s">
        <v>14</v>
      </c>
      <c r="B39" s="31">
        <f>SUM(B27:B38)</f>
        <v>4594</v>
      </c>
      <c r="C39" s="31">
        <f>SUM(C27:C38)</f>
        <v>4081</v>
      </c>
      <c r="D39" s="31">
        <f>SUM(D27:D38)</f>
        <v>4204</v>
      </c>
      <c r="E39" s="31">
        <f t="shared" ref="E39" si="3">SUM(E27:E38)</f>
        <v>4275</v>
      </c>
      <c r="F39" s="31">
        <f>SUM(F27:F38)</f>
        <v>4738</v>
      </c>
      <c r="G39" s="31">
        <f>SUM(G27:G38)</f>
        <v>5611</v>
      </c>
      <c r="H39" s="31">
        <f>SUM(H27:H38)</f>
        <v>3735</v>
      </c>
      <c r="I39" s="31">
        <f t="shared" ref="I39" si="4">SUM(I27:I38)</f>
        <v>9111</v>
      </c>
      <c r="J39" s="32">
        <f t="shared" ref="J39" si="5">SUM(J27:J38)</f>
        <v>14814</v>
      </c>
    </row>
  </sheetData>
  <mergeCells count="3">
    <mergeCell ref="A3:J3"/>
    <mergeCell ref="A4:J4"/>
    <mergeCell ref="A2:J2"/>
  </mergeCells>
  <pageMargins left="0.7" right="0.7" top="0.75" bottom="0.75" header="0.3" footer="0.3"/>
  <pageSetup scale="69" fitToHeight="0" orientation="landscape" horizontalDpi="4294967295" verticalDpi="4294967295" r:id="rId1"/>
  <ignoredErrors>
    <ignoredError sqref="C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Mthly Pax Arr&amp; Dep 2011- 2019</vt:lpstr>
      <vt:lpstr>Mthly Pax Arr by Aerodr 2011-19</vt:lpstr>
      <vt:lpstr>Mthly Pax Dep by Aerodr 2003-19</vt:lpstr>
      <vt:lpstr>Domestic Arr - NMIA &amp; SIA </vt:lpstr>
      <vt:lpstr>Domestic Dep - NMIA &amp; SIA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Kamara Henry</dc:creator>
  <cp:lastModifiedBy>Kamara Henry</cp:lastModifiedBy>
  <cp:lastPrinted>2019-06-03T17:44:07Z</cp:lastPrinted>
  <dcterms:created xsi:type="dcterms:W3CDTF">2019-02-11T16:45:34Z</dcterms:created>
  <dcterms:modified xsi:type="dcterms:W3CDTF">2020-03-02T14:51:55Z</dcterms:modified>
</cp:coreProperties>
</file>