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ranet Reports - Updated Jul 2019\"/>
    </mc:Choice>
  </mc:AlternateContent>
  <xr:revisionPtr revIDLastSave="0" documentId="13_ncr:1_{B783E77F-2195-4027-98BE-9BC483B60BE8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Airport Traffic" sheetId="1" r:id="rId1"/>
    <sheet name="Passenger Movement" sheetId="2" r:id="rId2"/>
    <sheet name="% Change Passenger Movem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" l="1"/>
  <c r="C19" i="3"/>
  <c r="C18" i="3"/>
  <c r="C14" i="3"/>
  <c r="C13" i="3"/>
  <c r="C12" i="3"/>
  <c r="C8" i="3"/>
  <c r="C7" i="3"/>
  <c r="C6" i="3"/>
  <c r="J20" i="2"/>
  <c r="J14" i="2"/>
  <c r="J8" i="2"/>
  <c r="B14" i="1"/>
  <c r="B7" i="1"/>
  <c r="I7" i="1"/>
  <c r="B20" i="1" l="1"/>
  <c r="D20" i="3"/>
  <c r="F20" i="3"/>
  <c r="H20" i="3"/>
  <c r="J20" i="3"/>
  <c r="L20" i="3"/>
  <c r="N20" i="3"/>
  <c r="P20" i="3"/>
  <c r="R20" i="3"/>
  <c r="R14" i="3"/>
  <c r="P14" i="3"/>
  <c r="N14" i="3"/>
  <c r="L14" i="3"/>
  <c r="J14" i="3"/>
  <c r="H14" i="3"/>
  <c r="I14" i="3" s="1"/>
  <c r="F14" i="3"/>
  <c r="D14" i="3"/>
  <c r="R8" i="3"/>
  <c r="P8" i="3"/>
  <c r="N8" i="3"/>
  <c r="L8" i="3"/>
  <c r="M8" i="3" s="1"/>
  <c r="J8" i="3"/>
  <c r="H8" i="3"/>
  <c r="D8" i="3"/>
  <c r="F8" i="3"/>
  <c r="E18" i="3"/>
  <c r="G18" i="3"/>
  <c r="I19" i="3"/>
  <c r="I18" i="3"/>
  <c r="K19" i="3"/>
  <c r="K18" i="3"/>
  <c r="M19" i="3"/>
  <c r="M18" i="3"/>
  <c r="O19" i="3"/>
  <c r="O18" i="3"/>
  <c r="Q13" i="3"/>
  <c r="Q12" i="3"/>
  <c r="O13" i="3"/>
  <c r="O12" i="3"/>
  <c r="M13" i="3"/>
  <c r="M12" i="3"/>
  <c r="K13" i="3"/>
  <c r="K12" i="3"/>
  <c r="I12" i="3"/>
  <c r="G12" i="3"/>
  <c r="E12" i="3"/>
  <c r="Q6" i="3"/>
  <c r="O6" i="3"/>
  <c r="M6" i="3"/>
  <c r="K6" i="3"/>
  <c r="I6" i="3"/>
  <c r="G6" i="3"/>
  <c r="E6" i="3"/>
  <c r="Q7" i="3"/>
  <c r="O7" i="3"/>
  <c r="M7" i="3"/>
  <c r="K7" i="3"/>
  <c r="I7" i="3"/>
  <c r="B20" i="2"/>
  <c r="C20" i="2"/>
  <c r="D20" i="2"/>
  <c r="E20" i="2"/>
  <c r="F20" i="2"/>
  <c r="G20" i="2"/>
  <c r="H20" i="2"/>
  <c r="B14" i="2"/>
  <c r="C14" i="2"/>
  <c r="D14" i="2"/>
  <c r="E14" i="2"/>
  <c r="F14" i="2"/>
  <c r="G14" i="2"/>
  <c r="H14" i="2"/>
  <c r="C8" i="2"/>
  <c r="D8" i="2"/>
  <c r="E8" i="2"/>
  <c r="F8" i="2"/>
  <c r="G8" i="2"/>
  <c r="H8" i="2"/>
  <c r="I8" i="2"/>
  <c r="B8" i="2"/>
  <c r="Q8" i="3" l="1"/>
  <c r="O8" i="3"/>
  <c r="K8" i="3"/>
  <c r="Q19" i="3" l="1"/>
  <c r="Q18" i="3"/>
  <c r="G19" i="3"/>
  <c r="E19" i="3"/>
  <c r="G13" i="3"/>
  <c r="E13" i="3"/>
  <c r="G7" i="3"/>
  <c r="E7" i="3"/>
  <c r="I8" i="3"/>
  <c r="G8" i="3" l="1"/>
  <c r="G14" i="3"/>
  <c r="M20" i="3"/>
  <c r="K20" i="3"/>
  <c r="E20" i="3"/>
  <c r="O20" i="3"/>
  <c r="G20" i="3"/>
  <c r="Q20" i="3"/>
  <c r="I20" i="3"/>
  <c r="E8" i="3"/>
  <c r="K14" i="3"/>
  <c r="Q14" i="3"/>
  <c r="O14" i="3"/>
  <c r="M14" i="3"/>
  <c r="E14" i="3"/>
  <c r="I20" i="2"/>
  <c r="I14" i="2"/>
  <c r="C7" i="1"/>
  <c r="C14" i="1"/>
  <c r="C20" i="1" l="1"/>
  <c r="I14" i="1"/>
  <c r="H14" i="1"/>
  <c r="G14" i="1"/>
  <c r="F14" i="1"/>
  <c r="E14" i="1"/>
  <c r="D14" i="1"/>
  <c r="J14" i="1"/>
  <c r="H7" i="1"/>
  <c r="G7" i="1"/>
  <c r="F7" i="1"/>
  <c r="E7" i="1"/>
  <c r="D7" i="1"/>
  <c r="J7" i="1"/>
  <c r="D20" i="1" l="1"/>
  <c r="H20" i="1"/>
  <c r="E20" i="1"/>
  <c r="I20" i="1"/>
  <c r="F20" i="1"/>
  <c r="J20" i="1"/>
  <c r="G20" i="1"/>
</calcChain>
</file>

<file path=xl/sharedStrings.xml><?xml version="1.0" encoding="utf-8"?>
<sst xmlns="http://schemas.openxmlformats.org/spreadsheetml/2006/main" count="47" uniqueCount="21">
  <si>
    <t>PASSENGER MOVEMENT</t>
  </si>
  <si>
    <t>ACTIVITY AT SANGSTER INT'L AIRPORT</t>
  </si>
  <si>
    <t>TOTAL PASSENGER MOVEMENT</t>
  </si>
  <si>
    <t>PASSENGERS DISEMBARKED</t>
  </si>
  <si>
    <t>PASSENGERS EMBARKED</t>
  </si>
  <si>
    <t>PASSENGERS INTRANSIT</t>
  </si>
  <si>
    <t>ACTIVITY AT NORMAN MANLEY INT'L AIRPORT</t>
  </si>
  <si>
    <t>TOTAL PASSENGER MOVEMENT (SIA &amp; NMIA)</t>
  </si>
  <si>
    <t>NMIA</t>
  </si>
  <si>
    <t>SIA</t>
  </si>
  <si>
    <t>TOTAL</t>
  </si>
  <si>
    <t>% Change 2018/2017</t>
  </si>
  <si>
    <t>% Change 2017/2016</t>
  </si>
  <si>
    <t>% Change 2016/2015</t>
  </si>
  <si>
    <t>% Change 2015/2014</t>
  </si>
  <si>
    <t>% Change 2014/2013</t>
  </si>
  <si>
    <t>% Change 2013/2012</t>
  </si>
  <si>
    <t>% Change 2012/2011</t>
  </si>
  <si>
    <t>PASSENGER MOVEMENT (2011-2019)</t>
  </si>
  <si>
    <t>AIRPORT TRAFFIC 2011 - 2019</t>
  </si>
  <si>
    <t>% Change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</si>
</sst>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2" borderId="0" xfId="0" applyFill="1"/>
    <xf numFmtId="3" fontId="3" fillId="0" borderId="0" xfId="0" applyNumberFormat="1" applyFont="1"/>
    <xf numFmtId="3" fontId="0" fillId="0" borderId="0" xfId="0" applyNumberFormat="1"/>
    <xf numFmtId="164" fontId="0" fillId="0" borderId="0" xfId="1" applyNumberFormat="1" applyFont="1"/>
    <xf numFmtId="3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10" fontId="7" fillId="0" borderId="0" xfId="2" applyNumberFormat="1" applyFont="1"/>
    <xf numFmtId="10" fontId="8" fillId="0" borderId="0" xfId="2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1E646"/>
      <color rgb="FF23B418"/>
      <color rgb="FF4B731F"/>
      <color rgb="FF3AE32D"/>
      <color rgb="FF2CE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/>
              <a:t>Passengers Disemberked </a:t>
            </a:r>
          </a:p>
          <a:p>
            <a:pPr>
              <a:defRPr/>
            </a:pPr>
            <a:r>
              <a:rPr lang="en-JM" sz="1200"/>
              <a:t>2011-2019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Movement'!$A$5</c:f>
              <c:strCache>
                <c:ptCount val="1"/>
                <c:pt idx="0">
                  <c:v>PASSENGERS DISEMBARKED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Movement'!$B$5:$F$5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4-43DA-AA61-706B373F9101}"/>
            </c:ext>
          </c:extLst>
        </c:ser>
        <c:ser>
          <c:idx val="1"/>
          <c:order val="1"/>
          <c:tx>
            <c:strRef>
              <c:f>'Passenger Movement'!$A$6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Movement'!$B$6:$J$6</c:f>
              <c:numCache>
                <c:formatCode>#,##0</c:formatCode>
                <c:ptCount val="9"/>
                <c:pt idx="0">
                  <c:v>708487</c:v>
                </c:pt>
                <c:pt idx="1">
                  <c:v>720339</c:v>
                </c:pt>
                <c:pt idx="2">
                  <c:v>664729</c:v>
                </c:pt>
                <c:pt idx="3">
                  <c:v>695368</c:v>
                </c:pt>
                <c:pt idx="4">
                  <c:v>735215</c:v>
                </c:pt>
                <c:pt idx="5">
                  <c:v>765653</c:v>
                </c:pt>
                <c:pt idx="6">
                  <c:v>786237</c:v>
                </c:pt>
                <c:pt idx="7">
                  <c:v>870142</c:v>
                </c:pt>
                <c:pt idx="8">
                  <c:v>906715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4-43DA-AA61-706B373F9101}"/>
            </c:ext>
          </c:extLst>
        </c:ser>
        <c:ser>
          <c:idx val="2"/>
          <c:order val="2"/>
          <c:tx>
            <c:strRef>
              <c:f>'Passenger Movement'!$A$7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Movement'!$B$7:$J$7</c:f>
              <c:numCache>
                <c:formatCode>#,##0</c:formatCode>
                <c:ptCount val="9"/>
                <c:pt idx="0">
                  <c:v>1606341</c:v>
                </c:pt>
                <c:pt idx="1">
                  <c:v>1648619</c:v>
                </c:pt>
                <c:pt idx="2">
                  <c:v>1702389</c:v>
                </c:pt>
                <c:pt idx="3">
                  <c:v>1787000</c:v>
                </c:pt>
                <c:pt idx="4">
                  <c:v>1862682</c:v>
                </c:pt>
                <c:pt idx="5">
                  <c:v>1941865</c:v>
                </c:pt>
                <c:pt idx="6">
                  <c:v>2108235</c:v>
                </c:pt>
                <c:pt idx="7">
                  <c:v>2256858</c:v>
                </c:pt>
                <c:pt idx="8">
                  <c:v>2349191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3DA-AA61-706B373F9101}"/>
            </c:ext>
          </c:extLst>
        </c:ser>
        <c:ser>
          <c:idx val="3"/>
          <c:order val="3"/>
          <c:tx>
            <c:strRef>
              <c:f>'Passenger Movement'!$A$8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Movement'!$B$8:$J$8</c:f>
              <c:numCache>
                <c:formatCode>#,##0</c:formatCode>
                <c:ptCount val="9"/>
                <c:pt idx="0">
                  <c:v>3212682</c:v>
                </c:pt>
                <c:pt idx="1">
                  <c:v>3297238</c:v>
                </c:pt>
                <c:pt idx="2">
                  <c:v>3404778</c:v>
                </c:pt>
                <c:pt idx="3">
                  <c:v>3574000</c:v>
                </c:pt>
                <c:pt idx="4">
                  <c:v>3725364</c:v>
                </c:pt>
                <c:pt idx="5">
                  <c:v>3883730</c:v>
                </c:pt>
                <c:pt idx="6">
                  <c:v>4216470</c:v>
                </c:pt>
                <c:pt idx="7">
                  <c:v>4513716</c:v>
                </c:pt>
                <c:pt idx="8">
                  <c:v>4698382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4-43DA-AA61-706B373F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85280"/>
        <c:axId val="277186816"/>
      </c:lineChart>
      <c:catAx>
        <c:axId val="2771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186816"/>
        <c:crosses val="autoZero"/>
        <c:auto val="1"/>
        <c:lblAlgn val="ctr"/>
        <c:lblOffset val="100"/>
        <c:noMultiLvlLbl val="0"/>
      </c:catAx>
      <c:valAx>
        <c:axId val="2771868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718528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PASSENGERS EMBARKED </a:t>
            </a:r>
          </a:p>
          <a:p>
            <a:pPr>
              <a:defRPr/>
            </a:pPr>
            <a:r>
              <a:rPr lang="en-US" sz="1200"/>
              <a:t>2011-2019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Movement'!$A$12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Movement'!$B$12:$J$12</c:f>
              <c:numCache>
                <c:formatCode>#,##0</c:formatCode>
                <c:ptCount val="9"/>
                <c:pt idx="0">
                  <c:v>734419</c:v>
                </c:pt>
                <c:pt idx="1">
                  <c:v>745022</c:v>
                </c:pt>
                <c:pt idx="2">
                  <c:v>693461</c:v>
                </c:pt>
                <c:pt idx="3">
                  <c:v>727318</c:v>
                </c:pt>
                <c:pt idx="4">
                  <c:v>678301</c:v>
                </c:pt>
                <c:pt idx="5">
                  <c:v>795209</c:v>
                </c:pt>
                <c:pt idx="6">
                  <c:v>816889</c:v>
                </c:pt>
                <c:pt idx="7">
                  <c:v>835133</c:v>
                </c:pt>
                <c:pt idx="8">
                  <c:v>932070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0-4B32-B95B-9D56841A1E80}"/>
            </c:ext>
          </c:extLst>
        </c:ser>
        <c:ser>
          <c:idx val="1"/>
          <c:order val="1"/>
          <c:tx>
            <c:strRef>
              <c:f>'Passenger Movement'!$A$13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Movement'!$B$13:$J$13</c:f>
              <c:numCache>
                <c:formatCode>#,##0</c:formatCode>
                <c:ptCount val="9"/>
                <c:pt idx="0">
                  <c:v>1613656</c:v>
                </c:pt>
                <c:pt idx="1">
                  <c:v>1629440</c:v>
                </c:pt>
                <c:pt idx="2">
                  <c:v>1709342</c:v>
                </c:pt>
                <c:pt idx="3">
                  <c:v>1796228</c:v>
                </c:pt>
                <c:pt idx="4">
                  <c:v>1877219</c:v>
                </c:pt>
                <c:pt idx="5">
                  <c:v>1959391</c:v>
                </c:pt>
                <c:pt idx="6">
                  <c:v>2116453</c:v>
                </c:pt>
                <c:pt idx="7">
                  <c:v>2244911</c:v>
                </c:pt>
                <c:pt idx="8">
                  <c:v>2357817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0-4B32-B95B-9D56841A1E80}"/>
            </c:ext>
          </c:extLst>
        </c:ser>
        <c:ser>
          <c:idx val="2"/>
          <c:order val="2"/>
          <c:tx>
            <c:strRef>
              <c:f>'Passenger Movement'!$A$14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'Passenger Movement'!$B$3:$J$3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'Passenger Movement'!$B$14:$J$14</c:f>
              <c:numCache>
                <c:formatCode>#,##0</c:formatCode>
                <c:ptCount val="9"/>
                <c:pt idx="0">
                  <c:v>2348075</c:v>
                </c:pt>
                <c:pt idx="1">
                  <c:v>2374462</c:v>
                </c:pt>
                <c:pt idx="2">
                  <c:v>2402803</c:v>
                </c:pt>
                <c:pt idx="3">
                  <c:v>2523546</c:v>
                </c:pt>
                <c:pt idx="4">
                  <c:v>2555520</c:v>
                </c:pt>
                <c:pt idx="5">
                  <c:v>2754600</c:v>
                </c:pt>
                <c:pt idx="6">
                  <c:v>2933342</c:v>
                </c:pt>
                <c:pt idx="7">
                  <c:v>3080044</c:v>
                </c:pt>
                <c:pt idx="8">
                  <c:v>3289887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0-4B32-B95B-9D56841A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10144"/>
        <c:axId val="152711936"/>
      </c:lineChart>
      <c:catAx>
        <c:axId val="1527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11936"/>
        <c:crosses val="autoZero"/>
        <c:auto val="1"/>
        <c:lblAlgn val="ctr"/>
        <c:lblOffset val="100"/>
        <c:noMultiLvlLbl val="0"/>
      </c:catAx>
      <c:valAx>
        <c:axId val="152711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271014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/>
              <a:t>Passengers Intransit </a:t>
            </a:r>
          </a:p>
          <a:p>
            <a:pPr>
              <a:defRPr/>
            </a:pPr>
            <a:r>
              <a:rPr lang="en-JM" sz="1200"/>
              <a:t>2011- 2019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Movement'!$A$18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'Passenger Movement'!$B$3:$I$3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'Passenger Movement'!$B$18:$J$18</c:f>
              <c:numCache>
                <c:formatCode>#,##0</c:formatCode>
                <c:ptCount val="9"/>
                <c:pt idx="0">
                  <c:v>10627</c:v>
                </c:pt>
                <c:pt idx="1">
                  <c:v>11319</c:v>
                </c:pt>
                <c:pt idx="2">
                  <c:v>14569</c:v>
                </c:pt>
                <c:pt idx="3">
                  <c:v>33230</c:v>
                </c:pt>
                <c:pt idx="4">
                  <c:v>24236</c:v>
                </c:pt>
                <c:pt idx="5">
                  <c:v>33327</c:v>
                </c:pt>
                <c:pt idx="6">
                  <c:v>38306</c:v>
                </c:pt>
                <c:pt idx="7">
                  <c:v>51713</c:v>
                </c:pt>
                <c:pt idx="8">
                  <c:v>16152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6-4D51-AB1B-2F332288390A}"/>
            </c:ext>
          </c:extLst>
        </c:ser>
        <c:ser>
          <c:idx val="1"/>
          <c:order val="1"/>
          <c:tx>
            <c:strRef>
              <c:f>'Passenger Movement'!$A$19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'Passenger Movement'!$B$3:$I$3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'Passenger Movement'!$B$19:$J$19</c:f>
              <c:numCache>
                <c:formatCode>_-* #,##0_-;\-* #,##0_-;_-* "-"??_-;_-@_-</c:formatCode>
                <c:ptCount val="9"/>
                <c:pt idx="0">
                  <c:v>90357</c:v>
                </c:pt>
                <c:pt idx="1">
                  <c:v>99704</c:v>
                </c:pt>
                <c:pt idx="2">
                  <c:v>70597</c:v>
                </c:pt>
                <c:pt idx="3">
                  <c:v>50402</c:v>
                </c:pt>
                <c:pt idx="4">
                  <c:v>60714</c:v>
                </c:pt>
                <c:pt idx="5">
                  <c:v>51194</c:v>
                </c:pt>
                <c:pt idx="6">
                  <c:v>59810</c:v>
                </c:pt>
                <c:pt idx="7" formatCode="#,##0">
                  <c:v>56049</c:v>
                </c:pt>
                <c:pt idx="8" formatCode="#,##0">
                  <c:v>59256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6-4D51-AB1B-2F332288390A}"/>
            </c:ext>
          </c:extLst>
        </c:ser>
        <c:ser>
          <c:idx val="2"/>
          <c:order val="2"/>
          <c:tx>
            <c:strRef>
              <c:f>'Passenger Movement'!$A$20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'Passenger Movement'!$B$3:$I$3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'Passenger Movement'!$B$20:$J$20</c:f>
              <c:numCache>
                <c:formatCode>#,##0</c:formatCode>
                <c:ptCount val="9"/>
                <c:pt idx="0">
                  <c:v>100984</c:v>
                </c:pt>
                <c:pt idx="1">
                  <c:v>111023</c:v>
                </c:pt>
                <c:pt idx="2">
                  <c:v>85166</c:v>
                </c:pt>
                <c:pt idx="3">
                  <c:v>83632</c:v>
                </c:pt>
                <c:pt idx="4">
                  <c:v>84950</c:v>
                </c:pt>
                <c:pt idx="5">
                  <c:v>84521</c:v>
                </c:pt>
                <c:pt idx="6">
                  <c:v>98116</c:v>
                </c:pt>
                <c:pt idx="7">
                  <c:v>107762</c:v>
                </c:pt>
                <c:pt idx="8">
                  <c:v>75408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6-4D51-AB1B-2F332288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5760"/>
        <c:axId val="152735744"/>
      </c:lineChart>
      <c:catAx>
        <c:axId val="1527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35744"/>
        <c:crosses val="autoZero"/>
        <c:auto val="1"/>
        <c:lblAlgn val="ctr"/>
        <c:lblOffset val="100"/>
        <c:noMultiLvlLbl val="0"/>
      </c:catAx>
      <c:valAx>
        <c:axId val="152735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2725760"/>
        <c:crosses val="autoZero"/>
        <c:crossBetween val="between"/>
      </c:valAx>
      <c:spPr>
        <a:solidFill>
          <a:schemeClr val="accent4">
            <a:lumMod val="40000"/>
            <a:lumOff val="6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21</xdr:row>
      <xdr:rowOff>80961</xdr:rowOff>
    </xdr:from>
    <xdr:to>
      <xdr:col>6</xdr:col>
      <xdr:colOff>95251</xdr:colOff>
      <xdr:row>37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342899</xdr:colOff>
      <xdr:row>21</xdr:row>
      <xdr:rowOff>147636</xdr:rowOff>
    </xdr:from>
    <xdr:to>
      <xdr:col>19</xdr:col>
      <xdr:colOff>76200</xdr:colOff>
      <xdr:row>38</xdr:row>
      <xdr:rowOff>38099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342899</xdr:colOff>
      <xdr:row>40</xdr:row>
      <xdr:rowOff>90486</xdr:rowOff>
    </xdr:from>
    <xdr:to>
      <xdr:col>10</xdr:col>
      <xdr:colOff>0</xdr:colOff>
      <xdr:row>58</xdr:row>
      <xdr:rowOff>95249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8"/>
  <sheetViews>
    <sheetView zoomScaleNormal="100" workbookViewId="0">
      <selection activeCell="B7" sqref="B7:J10"/>
    </sheetView>
  </sheetViews>
  <sheetFormatPr defaultRowHeight="14.5" x14ac:dyDescent="0.35"/>
  <cols>
    <col min="1" max="1" width="44.7265625" customWidth="1"/>
    <col min="2" max="2" width="11.7265625" customWidth="1"/>
    <col min="3" max="10" width="11" customWidth="1"/>
  </cols>
  <sheetData>
    <row r="2" spans="1:11" ht="15.5" x14ac:dyDescent="0.3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</row>
    <row r="4" spans="1:11" x14ac:dyDescent="0.35">
      <c r="A4" s="2" t="s">
        <v>0</v>
      </c>
      <c r="B4" s="2">
        <v>2019</v>
      </c>
      <c r="C4" s="2">
        <v>2018</v>
      </c>
      <c r="D4" s="2">
        <v>2017</v>
      </c>
      <c r="E4" s="2">
        <v>2016</v>
      </c>
      <c r="F4" s="2">
        <v>2015</v>
      </c>
      <c r="G4" s="2">
        <v>2014</v>
      </c>
      <c r="H4" s="2">
        <v>2013</v>
      </c>
      <c r="I4" s="2">
        <v>2012</v>
      </c>
      <c r="J4" s="2">
        <v>2011</v>
      </c>
    </row>
    <row r="6" spans="1:11" x14ac:dyDescent="0.35">
      <c r="A6" s="1" t="s">
        <v>1</v>
      </c>
      <c r="B6" s="1"/>
    </row>
    <row r="7" spans="1:11" x14ac:dyDescent="0.35">
      <c r="A7" s="3" t="s">
        <v>2</v>
      </c>
      <c r="B7" s="6">
        <f t="shared" ref="B7:C7" si="0">SUM(B8:B10)</f>
        <v>4766264</v>
      </c>
      <c r="C7" s="6">
        <f t="shared" si="0"/>
        <v>4557818</v>
      </c>
      <c r="D7" s="6">
        <f>SUM(D8:D10)</f>
        <v>4284498</v>
      </c>
      <c r="E7" s="6">
        <f>SUM(E8:E10)</f>
        <v>3952450</v>
      </c>
      <c r="F7" s="6">
        <f>SUM(F8:F10)</f>
        <v>3800615</v>
      </c>
      <c r="G7" s="6">
        <f>SUM(G8:G10)</f>
        <v>3633630</v>
      </c>
      <c r="H7" s="6">
        <f>SUM(H8:H10)</f>
        <v>3482328</v>
      </c>
      <c r="I7" s="6">
        <f t="shared" ref="I7" si="1">SUM(I8:I10)</f>
        <v>3377763</v>
      </c>
      <c r="J7" s="6">
        <f>SUM(J8:J10)</f>
        <v>3310354</v>
      </c>
      <c r="K7" s="6"/>
    </row>
    <row r="8" spans="1:11" x14ac:dyDescent="0.35">
      <c r="A8" t="s">
        <v>3</v>
      </c>
      <c r="B8" s="7">
        <v>2349191</v>
      </c>
      <c r="C8" s="7">
        <v>2256858</v>
      </c>
      <c r="D8" s="8">
        <v>2108235</v>
      </c>
      <c r="E8" s="8">
        <v>1941865</v>
      </c>
      <c r="F8" s="7">
        <v>1862682</v>
      </c>
      <c r="G8" s="7">
        <v>1787000</v>
      </c>
      <c r="H8" s="7">
        <v>1702389</v>
      </c>
      <c r="I8" s="7">
        <v>1648619</v>
      </c>
      <c r="J8" s="7">
        <v>1606341</v>
      </c>
    </row>
    <row r="9" spans="1:11" x14ac:dyDescent="0.35">
      <c r="A9" t="s">
        <v>4</v>
      </c>
      <c r="B9" s="7">
        <v>2357817</v>
      </c>
      <c r="C9" s="7">
        <v>2244911</v>
      </c>
      <c r="D9" s="9">
        <v>2116453</v>
      </c>
      <c r="E9" s="9">
        <v>1959391</v>
      </c>
      <c r="F9" s="7">
        <v>1877219</v>
      </c>
      <c r="G9" s="7">
        <v>1796228</v>
      </c>
      <c r="H9" s="7">
        <v>1709342</v>
      </c>
      <c r="I9" s="7">
        <v>1629440</v>
      </c>
      <c r="J9" s="7">
        <v>1613656</v>
      </c>
    </row>
    <row r="10" spans="1:11" x14ac:dyDescent="0.35">
      <c r="A10" t="s">
        <v>5</v>
      </c>
      <c r="B10" s="7">
        <v>59256</v>
      </c>
      <c r="C10" s="7">
        <v>56049</v>
      </c>
      <c r="D10" s="8">
        <v>59810</v>
      </c>
      <c r="E10" s="8">
        <v>51194</v>
      </c>
      <c r="F10" s="7">
        <v>60714</v>
      </c>
      <c r="G10" s="7">
        <v>50402</v>
      </c>
      <c r="H10" s="7">
        <v>70597</v>
      </c>
      <c r="I10" s="7">
        <v>99704</v>
      </c>
      <c r="J10" s="7">
        <v>90357</v>
      </c>
    </row>
    <row r="13" spans="1:11" x14ac:dyDescent="0.35">
      <c r="A13" s="1" t="s">
        <v>6</v>
      </c>
    </row>
    <row r="14" spans="1:11" x14ac:dyDescent="0.35">
      <c r="A14" s="3" t="s">
        <v>2</v>
      </c>
      <c r="B14" s="6">
        <f t="shared" ref="B14:C14" si="2">SUM(B15:B17)</f>
        <v>1854937</v>
      </c>
      <c r="C14" s="6">
        <f t="shared" si="2"/>
        <v>1756988</v>
      </c>
      <c r="D14" s="6">
        <f t="shared" ref="D14:J14" si="3">SUM(D15:D17)</f>
        <v>1641432</v>
      </c>
      <c r="E14" s="6">
        <f t="shared" si="3"/>
        <v>1594189</v>
      </c>
      <c r="F14" s="6">
        <f t="shared" si="3"/>
        <v>1437752</v>
      </c>
      <c r="G14" s="6">
        <f t="shared" si="3"/>
        <v>1455916</v>
      </c>
      <c r="H14" s="6">
        <f t="shared" si="3"/>
        <v>1372759</v>
      </c>
      <c r="I14" s="6">
        <f t="shared" si="3"/>
        <v>1476680</v>
      </c>
      <c r="J14" s="6">
        <f t="shared" si="3"/>
        <v>1453533</v>
      </c>
    </row>
    <row r="15" spans="1:11" x14ac:dyDescent="0.35">
      <c r="A15" t="s">
        <v>3</v>
      </c>
      <c r="B15" s="7">
        <v>906715</v>
      </c>
      <c r="C15" s="7">
        <v>870142</v>
      </c>
      <c r="D15" s="7">
        <v>786237</v>
      </c>
      <c r="E15" s="7">
        <v>765653</v>
      </c>
      <c r="F15" s="7">
        <v>735215</v>
      </c>
      <c r="G15" s="7">
        <v>695368</v>
      </c>
      <c r="H15" s="7">
        <v>664729</v>
      </c>
      <c r="I15" s="7">
        <v>720339</v>
      </c>
      <c r="J15" s="7">
        <v>708487</v>
      </c>
    </row>
    <row r="16" spans="1:11" x14ac:dyDescent="0.35">
      <c r="A16" t="s">
        <v>4</v>
      </c>
      <c r="B16" s="7">
        <v>932070</v>
      </c>
      <c r="C16" s="7">
        <v>835133</v>
      </c>
      <c r="D16" s="7">
        <v>816889</v>
      </c>
      <c r="E16" s="7">
        <v>795209</v>
      </c>
      <c r="F16" s="7">
        <v>678301</v>
      </c>
      <c r="G16" s="7">
        <v>727318</v>
      </c>
      <c r="H16" s="7">
        <v>693461</v>
      </c>
      <c r="I16" s="7">
        <v>745022</v>
      </c>
      <c r="J16" s="7">
        <v>734419</v>
      </c>
    </row>
    <row r="17" spans="1:12" x14ac:dyDescent="0.35">
      <c r="A17" t="s">
        <v>5</v>
      </c>
      <c r="B17" s="7">
        <v>16152</v>
      </c>
      <c r="C17" s="7">
        <v>51713</v>
      </c>
      <c r="D17" s="7">
        <v>38306</v>
      </c>
      <c r="E17" s="7">
        <v>33327</v>
      </c>
      <c r="F17" s="7">
        <v>24236</v>
      </c>
      <c r="G17" s="7">
        <v>33230</v>
      </c>
      <c r="H17" s="7">
        <v>14569</v>
      </c>
      <c r="I17" s="7">
        <v>11319</v>
      </c>
      <c r="J17" s="7">
        <v>10627</v>
      </c>
      <c r="L17" s="7"/>
    </row>
    <row r="20" spans="1:12" x14ac:dyDescent="0.35">
      <c r="A20" s="4" t="s">
        <v>7</v>
      </c>
      <c r="B20" s="6">
        <f t="shared" ref="B20:C20" si="4">B14+B7</f>
        <v>6621201</v>
      </c>
      <c r="C20" s="6">
        <f t="shared" si="4"/>
        <v>6314806</v>
      </c>
      <c r="D20" s="6">
        <f t="shared" ref="D20:J20" si="5">D14+D7</f>
        <v>5925930</v>
      </c>
      <c r="E20" s="6">
        <f t="shared" si="5"/>
        <v>5546639</v>
      </c>
      <c r="F20" s="6">
        <f t="shared" si="5"/>
        <v>5238367</v>
      </c>
      <c r="G20" s="6">
        <f t="shared" si="5"/>
        <v>5089546</v>
      </c>
      <c r="H20" s="6">
        <f t="shared" si="5"/>
        <v>4855087</v>
      </c>
      <c r="I20" s="6">
        <f t="shared" si="5"/>
        <v>4854443</v>
      </c>
      <c r="J20" s="6">
        <f t="shared" si="5"/>
        <v>4763887</v>
      </c>
    </row>
    <row r="26" spans="1:12" x14ac:dyDescent="0.35">
      <c r="C26" s="18"/>
    </row>
    <row r="27" spans="1:12" x14ac:dyDescent="0.35">
      <c r="C27" s="18"/>
    </row>
    <row r="28" spans="1:12" x14ac:dyDescent="0.35">
      <c r="C28" s="18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topLeftCell="B20" workbookViewId="0">
      <selection activeCell="E5" sqref="E5"/>
    </sheetView>
  </sheetViews>
  <sheetFormatPr defaultRowHeight="14.5" x14ac:dyDescent="0.35"/>
  <cols>
    <col min="1" max="1" width="28.26953125" customWidth="1"/>
    <col min="2" max="9" width="14.26953125" customWidth="1"/>
    <col min="10" max="10" width="15.26953125" customWidth="1"/>
  </cols>
  <sheetData>
    <row r="2" spans="1:10" x14ac:dyDescent="0.35">
      <c r="A2" s="19" t="s">
        <v>18</v>
      </c>
      <c r="B2" s="19"/>
      <c r="C2" s="19"/>
      <c r="D2" s="19"/>
      <c r="E2" s="19"/>
      <c r="F2" s="19"/>
      <c r="G2" s="14"/>
      <c r="H2" s="14"/>
      <c r="I2" s="14"/>
    </row>
    <row r="3" spans="1:10" x14ac:dyDescent="0.35">
      <c r="A3" s="5"/>
      <c r="B3" s="2">
        <v>2011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</row>
    <row r="5" spans="1:10" x14ac:dyDescent="0.35">
      <c r="A5" s="1" t="s">
        <v>3</v>
      </c>
    </row>
    <row r="6" spans="1:10" x14ac:dyDescent="0.35">
      <c r="A6" t="s">
        <v>8</v>
      </c>
      <c r="B6" s="7">
        <v>708487</v>
      </c>
      <c r="C6" s="7">
        <v>720339</v>
      </c>
      <c r="D6" s="7">
        <v>664729</v>
      </c>
      <c r="E6" s="7">
        <v>695368</v>
      </c>
      <c r="F6" s="7">
        <v>735215</v>
      </c>
      <c r="G6" s="7">
        <v>765653</v>
      </c>
      <c r="H6" s="7">
        <v>786237</v>
      </c>
      <c r="I6" s="7">
        <v>870142</v>
      </c>
      <c r="J6" s="7">
        <v>906715</v>
      </c>
    </row>
    <row r="7" spans="1:10" x14ac:dyDescent="0.35">
      <c r="A7" t="s">
        <v>9</v>
      </c>
      <c r="B7" s="7">
        <v>1606341</v>
      </c>
      <c r="C7" s="7">
        <v>1648619</v>
      </c>
      <c r="D7" s="7">
        <v>1702389</v>
      </c>
      <c r="E7" s="7">
        <v>1787000</v>
      </c>
      <c r="F7" s="7">
        <v>1862682</v>
      </c>
      <c r="G7" s="7">
        <v>1941865</v>
      </c>
      <c r="H7" s="7">
        <v>2108235</v>
      </c>
      <c r="I7" s="7">
        <v>2256858</v>
      </c>
      <c r="J7" s="7">
        <v>2349191</v>
      </c>
    </row>
    <row r="8" spans="1:10" x14ac:dyDescent="0.35">
      <c r="A8" s="4" t="s">
        <v>10</v>
      </c>
      <c r="B8" s="6">
        <f t="shared" ref="B8:J8" si="0">B7+B7</f>
        <v>3212682</v>
      </c>
      <c r="C8" s="6">
        <f t="shared" si="0"/>
        <v>3297238</v>
      </c>
      <c r="D8" s="6">
        <f t="shared" si="0"/>
        <v>3404778</v>
      </c>
      <c r="E8" s="6">
        <f t="shared" si="0"/>
        <v>3574000</v>
      </c>
      <c r="F8" s="6">
        <f t="shared" si="0"/>
        <v>3725364</v>
      </c>
      <c r="G8" s="6">
        <f t="shared" si="0"/>
        <v>3883730</v>
      </c>
      <c r="H8" s="6">
        <f t="shared" si="0"/>
        <v>4216470</v>
      </c>
      <c r="I8" s="6">
        <f t="shared" si="0"/>
        <v>4513716</v>
      </c>
      <c r="J8" s="6">
        <f t="shared" si="0"/>
        <v>4698382</v>
      </c>
    </row>
    <row r="11" spans="1:10" x14ac:dyDescent="0.35">
      <c r="A11" s="1" t="s">
        <v>4</v>
      </c>
    </row>
    <row r="12" spans="1:10" x14ac:dyDescent="0.35">
      <c r="A12" t="s">
        <v>8</v>
      </c>
      <c r="B12" s="7">
        <v>734419</v>
      </c>
      <c r="C12" s="7">
        <v>745022</v>
      </c>
      <c r="D12" s="7">
        <v>693461</v>
      </c>
      <c r="E12" s="7">
        <v>727318</v>
      </c>
      <c r="F12" s="7">
        <v>678301</v>
      </c>
      <c r="G12" s="7">
        <v>795209</v>
      </c>
      <c r="H12" s="7">
        <v>816889</v>
      </c>
      <c r="I12" s="7">
        <v>835133</v>
      </c>
      <c r="J12" s="7">
        <v>932070</v>
      </c>
    </row>
    <row r="13" spans="1:10" x14ac:dyDescent="0.35">
      <c r="A13" t="s">
        <v>9</v>
      </c>
      <c r="B13" s="9">
        <v>1613656</v>
      </c>
      <c r="C13" s="9">
        <v>1629440</v>
      </c>
      <c r="D13" s="9">
        <v>1709342</v>
      </c>
      <c r="E13" s="9">
        <v>1796228</v>
      </c>
      <c r="F13" s="9">
        <v>1877219</v>
      </c>
      <c r="G13" s="9">
        <v>1959391</v>
      </c>
      <c r="H13" s="9">
        <v>2116453</v>
      </c>
      <c r="I13" s="7">
        <v>2244911</v>
      </c>
      <c r="J13" s="7">
        <v>2357817</v>
      </c>
    </row>
    <row r="14" spans="1:10" x14ac:dyDescent="0.35">
      <c r="A14" s="4" t="s">
        <v>10</v>
      </c>
      <c r="B14" s="6">
        <f t="shared" ref="B14:J14" si="1">B13+B12</f>
        <v>2348075</v>
      </c>
      <c r="C14" s="6">
        <f t="shared" si="1"/>
        <v>2374462</v>
      </c>
      <c r="D14" s="6">
        <f t="shared" si="1"/>
        <v>2402803</v>
      </c>
      <c r="E14" s="6">
        <f t="shared" si="1"/>
        <v>2523546</v>
      </c>
      <c r="F14" s="6">
        <f t="shared" si="1"/>
        <v>2555520</v>
      </c>
      <c r="G14" s="6">
        <f t="shared" si="1"/>
        <v>2754600</v>
      </c>
      <c r="H14" s="6">
        <f t="shared" si="1"/>
        <v>2933342</v>
      </c>
      <c r="I14" s="6">
        <f t="shared" si="1"/>
        <v>3080044</v>
      </c>
      <c r="J14" s="6">
        <f t="shared" si="1"/>
        <v>3289887</v>
      </c>
    </row>
    <row r="17" spans="1:10" x14ac:dyDescent="0.35">
      <c r="A17" s="1" t="s">
        <v>5</v>
      </c>
    </row>
    <row r="18" spans="1:10" x14ac:dyDescent="0.35">
      <c r="A18" t="s">
        <v>8</v>
      </c>
      <c r="B18" s="7">
        <v>10627</v>
      </c>
      <c r="C18" s="7">
        <v>11319</v>
      </c>
      <c r="D18" s="7">
        <v>14569</v>
      </c>
      <c r="E18" s="7">
        <v>33230</v>
      </c>
      <c r="F18" s="7">
        <v>24236</v>
      </c>
      <c r="G18" s="7">
        <v>33327</v>
      </c>
      <c r="H18" s="7">
        <v>38306</v>
      </c>
      <c r="I18" s="7">
        <v>51713</v>
      </c>
      <c r="J18" s="7">
        <v>16152</v>
      </c>
    </row>
    <row r="19" spans="1:10" x14ac:dyDescent="0.35">
      <c r="A19" t="s">
        <v>9</v>
      </c>
      <c r="B19" s="8">
        <v>90357</v>
      </c>
      <c r="C19" s="8">
        <v>99704</v>
      </c>
      <c r="D19" s="8">
        <v>70597</v>
      </c>
      <c r="E19" s="8">
        <v>50402</v>
      </c>
      <c r="F19" s="8">
        <v>60714</v>
      </c>
      <c r="G19" s="8">
        <v>51194</v>
      </c>
      <c r="H19" s="8">
        <v>59810</v>
      </c>
      <c r="I19" s="7">
        <v>56049</v>
      </c>
      <c r="J19" s="7">
        <v>59256</v>
      </c>
    </row>
    <row r="20" spans="1:10" x14ac:dyDescent="0.35">
      <c r="A20" s="4" t="s">
        <v>10</v>
      </c>
      <c r="B20" s="6">
        <f t="shared" ref="B20:J20" si="2">B19+B18</f>
        <v>100984</v>
      </c>
      <c r="C20" s="6">
        <f t="shared" si="2"/>
        <v>111023</v>
      </c>
      <c r="D20" s="6">
        <f t="shared" si="2"/>
        <v>85166</v>
      </c>
      <c r="E20" s="6">
        <f t="shared" si="2"/>
        <v>83632</v>
      </c>
      <c r="F20" s="6">
        <f t="shared" si="2"/>
        <v>84950</v>
      </c>
      <c r="G20" s="6">
        <f t="shared" si="2"/>
        <v>84521</v>
      </c>
      <c r="H20" s="6">
        <f t="shared" si="2"/>
        <v>98116</v>
      </c>
      <c r="I20" s="6">
        <f t="shared" si="2"/>
        <v>107762</v>
      </c>
      <c r="J20" s="6">
        <f t="shared" si="2"/>
        <v>75408</v>
      </c>
    </row>
  </sheetData>
  <mergeCells count="1">
    <mergeCell ref="A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20"/>
  <sheetViews>
    <sheetView tabSelected="1" workbookViewId="0">
      <selection activeCell="F29" sqref="F29"/>
    </sheetView>
  </sheetViews>
  <sheetFormatPr defaultRowHeight="14.5" x14ac:dyDescent="0.35"/>
  <cols>
    <col min="1" max="1" width="28.26953125" customWidth="1"/>
    <col min="2" max="3" width="14.1796875" customWidth="1"/>
    <col min="5" max="6" width="10.54296875" bestFit="1" customWidth="1"/>
    <col min="7" max="7" width="9.26953125" customWidth="1"/>
    <col min="8" max="8" width="10.54296875" bestFit="1" customWidth="1"/>
    <col min="9" max="9" width="9.1796875" customWidth="1"/>
    <col min="10" max="10" width="9.1796875" bestFit="1" customWidth="1"/>
    <col min="11" max="11" width="9.54296875" customWidth="1"/>
    <col min="12" max="12" width="9.1796875" bestFit="1" customWidth="1"/>
    <col min="13" max="13" width="9.81640625" customWidth="1"/>
    <col min="14" max="14" width="9.1796875" bestFit="1" customWidth="1"/>
    <col min="15" max="15" width="10" customWidth="1"/>
    <col min="16" max="16" width="9.1796875" bestFit="1" customWidth="1"/>
    <col min="17" max="17" width="10.54296875" customWidth="1"/>
    <col min="18" max="18" width="9.1796875" bestFit="1" customWidth="1"/>
  </cols>
  <sheetData>
    <row r="2" spans="1:18" x14ac:dyDescent="0.3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3" customFormat="1" ht="21" x14ac:dyDescent="0.35">
      <c r="A3" s="10"/>
      <c r="B3" s="11">
        <v>2019</v>
      </c>
      <c r="C3" s="12" t="s">
        <v>20</v>
      </c>
      <c r="D3" s="11">
        <v>2018</v>
      </c>
      <c r="E3" s="12" t="s">
        <v>11</v>
      </c>
      <c r="F3" s="11">
        <v>2017</v>
      </c>
      <c r="G3" s="12" t="s">
        <v>12</v>
      </c>
      <c r="H3" s="11">
        <v>2016</v>
      </c>
      <c r="I3" s="12" t="s">
        <v>13</v>
      </c>
      <c r="J3" s="11">
        <v>2015</v>
      </c>
      <c r="K3" s="12" t="s">
        <v>14</v>
      </c>
      <c r="L3" s="11">
        <v>2014</v>
      </c>
      <c r="M3" s="12" t="s">
        <v>15</v>
      </c>
      <c r="N3" s="11">
        <v>2013</v>
      </c>
      <c r="O3" s="12" t="s">
        <v>16</v>
      </c>
      <c r="P3" s="11">
        <v>2012</v>
      </c>
      <c r="Q3" s="12" t="s">
        <v>17</v>
      </c>
      <c r="R3" s="11">
        <v>2011</v>
      </c>
    </row>
    <row r="5" spans="1:18" x14ac:dyDescent="0.35">
      <c r="A5" s="1" t="s">
        <v>3</v>
      </c>
    </row>
    <row r="6" spans="1:18" x14ac:dyDescent="0.35">
      <c r="A6" t="s">
        <v>8</v>
      </c>
      <c r="B6" s="7">
        <v>906715</v>
      </c>
      <c r="C6" s="16">
        <f t="shared" ref="C6:Q8" si="0">(B6-D6)/D6</f>
        <v>4.2031070790744501E-2</v>
      </c>
      <c r="D6" s="7">
        <v>870142</v>
      </c>
      <c r="E6" s="16">
        <f t="shared" si="0"/>
        <v>0.10671718578494779</v>
      </c>
      <c r="F6" s="7">
        <v>786237</v>
      </c>
      <c r="G6" s="16">
        <f t="shared" si="0"/>
        <v>2.6884241294685713E-2</v>
      </c>
      <c r="H6" s="7">
        <v>765653</v>
      </c>
      <c r="I6" s="16">
        <f t="shared" si="0"/>
        <v>4.1400134654488822E-2</v>
      </c>
      <c r="J6" s="7">
        <v>735215</v>
      </c>
      <c r="K6" s="16">
        <f t="shared" si="0"/>
        <v>5.7303470967890381E-2</v>
      </c>
      <c r="L6" s="7">
        <v>695368</v>
      </c>
      <c r="M6" s="16">
        <f t="shared" si="0"/>
        <v>4.6092467757537281E-2</v>
      </c>
      <c r="N6" s="7">
        <v>664729</v>
      </c>
      <c r="O6" s="16">
        <f t="shared" si="0"/>
        <v>-7.719976288941735E-2</v>
      </c>
      <c r="P6" s="7">
        <v>720339</v>
      </c>
      <c r="Q6" s="16">
        <f t="shared" si="0"/>
        <v>1.672860617061428E-2</v>
      </c>
      <c r="R6" s="7">
        <v>708487</v>
      </c>
    </row>
    <row r="7" spans="1:18" x14ac:dyDescent="0.35">
      <c r="A7" t="s">
        <v>9</v>
      </c>
      <c r="B7" s="7">
        <v>2349191</v>
      </c>
      <c r="C7" s="16">
        <f t="shared" si="0"/>
        <v>4.0912188538224384E-2</v>
      </c>
      <c r="D7" s="7">
        <v>2256858</v>
      </c>
      <c r="E7" s="16">
        <f t="shared" si="0"/>
        <v>7.0496410504521559E-2</v>
      </c>
      <c r="F7" s="8">
        <v>2108235</v>
      </c>
      <c r="G7" s="16">
        <f t="shared" ref="G7:Q7" si="1">(F7-H7)/H7</f>
        <v>8.5675368782072908E-2</v>
      </c>
      <c r="H7" s="8">
        <v>1941865</v>
      </c>
      <c r="I7" s="16">
        <f t="shared" si="1"/>
        <v>4.2510208398427646E-2</v>
      </c>
      <c r="J7" s="7">
        <v>1862682</v>
      </c>
      <c r="K7" s="16">
        <f t="shared" si="1"/>
        <v>4.2351426972579743E-2</v>
      </c>
      <c r="L7" s="7">
        <v>1787000</v>
      </c>
      <c r="M7" s="16">
        <f t="shared" si="1"/>
        <v>4.9701331481817608E-2</v>
      </c>
      <c r="N7" s="7">
        <v>1702389</v>
      </c>
      <c r="O7" s="16">
        <f t="shared" si="1"/>
        <v>3.2615176702440039E-2</v>
      </c>
      <c r="P7" s="7">
        <v>1648619</v>
      </c>
      <c r="Q7" s="16">
        <f t="shared" si="1"/>
        <v>2.6319442758418046E-2</v>
      </c>
      <c r="R7" s="7">
        <v>1606341</v>
      </c>
    </row>
    <row r="8" spans="1:18" x14ac:dyDescent="0.35">
      <c r="A8" s="4" t="s">
        <v>10</v>
      </c>
      <c r="B8" s="6">
        <v>4698382</v>
      </c>
      <c r="C8" s="17">
        <f t="shared" si="0"/>
        <v>0.50252062679884879</v>
      </c>
      <c r="D8" s="6">
        <f>D6+D7</f>
        <v>3127000</v>
      </c>
      <c r="E8" s="17">
        <f t="shared" si="0"/>
        <v>8.0335204486344999E-2</v>
      </c>
      <c r="F8" s="6">
        <f>F6+F7</f>
        <v>2894472</v>
      </c>
      <c r="G8" s="17">
        <f t="shared" ref="G8:Q8" si="2">(F8-H8)/H8</f>
        <v>6.9049956454583131E-2</v>
      </c>
      <c r="H8" s="6">
        <f>H6+H7</f>
        <v>2707518</v>
      </c>
      <c r="I8" s="17">
        <f t="shared" si="2"/>
        <v>4.2196053192255119E-2</v>
      </c>
      <c r="J8" s="6">
        <f>J6+J7</f>
        <v>2597897</v>
      </c>
      <c r="K8" s="17">
        <f t="shared" si="2"/>
        <v>4.6539836156444171E-2</v>
      </c>
      <c r="L8" s="6">
        <f>L6+L7</f>
        <v>2482368</v>
      </c>
      <c r="M8" s="17">
        <f t="shared" si="2"/>
        <v>4.8687898110698326E-2</v>
      </c>
      <c r="N8" s="6">
        <f>N6+N7</f>
        <v>2367118</v>
      </c>
      <c r="O8" s="17">
        <f t="shared" si="2"/>
        <v>-7.7671279946710746E-4</v>
      </c>
      <c r="P8" s="6">
        <f>P6+P7</f>
        <v>2368958</v>
      </c>
      <c r="Q8" s="17">
        <f t="shared" si="2"/>
        <v>2.3384026804583322E-2</v>
      </c>
      <c r="R8" s="6">
        <f>R6+R7</f>
        <v>2314828</v>
      </c>
    </row>
    <row r="11" spans="1:18" x14ac:dyDescent="0.35">
      <c r="A11" s="1" t="s">
        <v>4</v>
      </c>
    </row>
    <row r="12" spans="1:18" x14ac:dyDescent="0.35">
      <c r="A12" t="s">
        <v>8</v>
      </c>
      <c r="B12" s="7">
        <v>932070</v>
      </c>
      <c r="C12" s="16">
        <f t="shared" ref="C12:E12" si="3">(B12-D12)/D12</f>
        <v>0.1160737271787847</v>
      </c>
      <c r="D12" s="7">
        <v>835133</v>
      </c>
      <c r="E12" s="16">
        <f t="shared" si="3"/>
        <v>2.2333511652133889E-2</v>
      </c>
      <c r="F12" s="7">
        <v>816889</v>
      </c>
      <c r="G12" s="16">
        <f t="shared" ref="G12" si="4">(F12-H12)/H12</f>
        <v>2.7263272925733991E-2</v>
      </c>
      <c r="H12" s="7">
        <v>795209</v>
      </c>
      <c r="I12" s="16">
        <f t="shared" ref="I12" si="5">(H12-J12)/J12</f>
        <v>0.17235416135314557</v>
      </c>
      <c r="J12" s="7">
        <v>678301</v>
      </c>
      <c r="K12" s="16">
        <f t="shared" ref="K12:K13" si="6">(J12-L12)/L12</f>
        <v>-6.7394179712312902E-2</v>
      </c>
      <c r="L12" s="7">
        <v>727318</v>
      </c>
      <c r="M12" s="16">
        <f t="shared" ref="M12:M13" si="7">(L12-N12)/N12</f>
        <v>4.8823221493350021E-2</v>
      </c>
      <c r="N12" s="7">
        <v>693461</v>
      </c>
      <c r="O12" s="16">
        <f t="shared" ref="O12:O13" si="8">(N12-P12)/P12</f>
        <v>-6.920735226610758E-2</v>
      </c>
      <c r="P12" s="7">
        <v>745022</v>
      </c>
      <c r="Q12" s="16">
        <f t="shared" ref="Q12:Q13" si="9">(P12-R12)/R12</f>
        <v>1.4437262652518521E-2</v>
      </c>
      <c r="R12" s="7">
        <v>734419</v>
      </c>
    </row>
    <row r="13" spans="1:18" x14ac:dyDescent="0.35">
      <c r="A13" t="s">
        <v>9</v>
      </c>
      <c r="B13" s="7">
        <v>2357817</v>
      </c>
      <c r="C13" s="16">
        <f t="shared" ref="C13:E13" si="10">(B13-D13)/D13</f>
        <v>5.0294198745518194E-2</v>
      </c>
      <c r="D13" s="7">
        <v>2244911</v>
      </c>
      <c r="E13" s="16">
        <f t="shared" si="10"/>
        <v>6.0694945741767002E-2</v>
      </c>
      <c r="F13" s="9">
        <v>2116453</v>
      </c>
      <c r="G13" s="16">
        <f t="shared" ref="G13" si="11">(F13-H13)/H13</f>
        <v>8.0158579885280676E-2</v>
      </c>
      <c r="H13" s="9">
        <v>1959391</v>
      </c>
      <c r="I13" s="16">
        <v>8.0158579885280676E-2</v>
      </c>
      <c r="J13" s="7">
        <v>1877219</v>
      </c>
      <c r="K13" s="16">
        <f t="shared" si="6"/>
        <v>4.5089487526082432E-2</v>
      </c>
      <c r="L13" s="7">
        <v>1796228</v>
      </c>
      <c r="M13" s="16">
        <f t="shared" si="7"/>
        <v>5.0830085494886337E-2</v>
      </c>
      <c r="N13" s="7">
        <v>1709342</v>
      </c>
      <c r="O13" s="16">
        <f t="shared" si="8"/>
        <v>4.9036478790259228E-2</v>
      </c>
      <c r="P13" s="7">
        <v>1629440</v>
      </c>
      <c r="Q13" s="16">
        <f t="shared" si="9"/>
        <v>9.7815147714258796E-3</v>
      </c>
      <c r="R13" s="7">
        <v>1613656</v>
      </c>
    </row>
    <row r="14" spans="1:18" x14ac:dyDescent="0.35">
      <c r="A14" s="4" t="s">
        <v>10</v>
      </c>
      <c r="B14" s="6">
        <v>3289887</v>
      </c>
      <c r="C14" s="17">
        <f t="shared" ref="C14:E14" si="12">(B14-D14)/D14</f>
        <v>6.8129870871974557E-2</v>
      </c>
      <c r="D14" s="6">
        <f>D12+D13</f>
        <v>3080044</v>
      </c>
      <c r="E14" s="17">
        <f t="shared" si="12"/>
        <v>5.0011897692120458E-2</v>
      </c>
      <c r="F14" s="6">
        <f>F12+F13</f>
        <v>2933342</v>
      </c>
      <c r="G14" s="17">
        <f t="shared" ref="G14" si="13">(F14-H14)/H14</f>
        <v>6.4888550061714956E-2</v>
      </c>
      <c r="H14" s="6">
        <f>H12+H13</f>
        <v>2754600</v>
      </c>
      <c r="I14" s="17">
        <f>(H14-J14)/J14</f>
        <v>7.7901953418482342E-2</v>
      </c>
      <c r="J14" s="6">
        <f>J12+J13</f>
        <v>2555520</v>
      </c>
      <c r="K14" s="17">
        <f t="shared" ref="K14" si="14">(J14-L14)/L14</f>
        <v>1.2670266363284045E-2</v>
      </c>
      <c r="L14" s="6">
        <f>L12+L13</f>
        <v>2523546</v>
      </c>
      <c r="M14" s="17">
        <f t="shared" ref="M14" si="15">(L14-N14)/N14</f>
        <v>5.025089447615972E-2</v>
      </c>
      <c r="N14" s="6">
        <f>N12+N13</f>
        <v>2402803</v>
      </c>
      <c r="O14" s="17">
        <f t="shared" ref="O14:Q14" si="16">(N14-P14)/P14</f>
        <v>1.1935756394501154E-2</v>
      </c>
      <c r="P14" s="6">
        <f>P12+P13</f>
        <v>2374462</v>
      </c>
      <c r="Q14" s="17">
        <f t="shared" si="16"/>
        <v>1.1237716001405407E-2</v>
      </c>
      <c r="R14" s="6">
        <f>R12+R13</f>
        <v>2348075</v>
      </c>
    </row>
    <row r="17" spans="1:19" x14ac:dyDescent="0.35">
      <c r="A17" s="1" t="s">
        <v>5</v>
      </c>
    </row>
    <row r="18" spans="1:19" x14ac:dyDescent="0.35">
      <c r="A18" t="s">
        <v>8</v>
      </c>
      <c r="B18" s="7">
        <v>16152</v>
      </c>
      <c r="C18" s="16">
        <f t="shared" ref="C18:E18" si="17">(B18-D18)/D18</f>
        <v>-0.68766074294664781</v>
      </c>
      <c r="D18" s="7">
        <v>51713</v>
      </c>
      <c r="E18" s="16">
        <f t="shared" si="17"/>
        <v>0.34999738944290709</v>
      </c>
      <c r="F18" s="7">
        <v>38306</v>
      </c>
      <c r="G18" s="16">
        <f t="shared" ref="G18" si="18">(F18-H18)/H18</f>
        <v>0.14939838569328173</v>
      </c>
      <c r="H18" s="7">
        <v>33327</v>
      </c>
      <c r="I18" s="16">
        <f t="shared" ref="I18:I19" si="19">(H18-J18)/J18</f>
        <v>0.37510315233536889</v>
      </c>
      <c r="J18" s="7">
        <v>24236</v>
      </c>
      <c r="K18" s="16">
        <f t="shared" ref="K18:K19" si="20">(J18-L18)/L18</f>
        <v>-0.27065904303340355</v>
      </c>
      <c r="L18" s="7">
        <v>33230</v>
      </c>
      <c r="M18" s="16">
        <f t="shared" ref="M18:M19" si="21">(L18-N18)/N18</f>
        <v>1.2808703411352873</v>
      </c>
      <c r="N18" s="7">
        <v>14569</v>
      </c>
      <c r="O18" s="16">
        <f t="shared" ref="O18:O19" si="22">(N18-P18)/P18</f>
        <v>0.28712783814824633</v>
      </c>
      <c r="P18" s="7">
        <v>11319</v>
      </c>
      <c r="Q18" s="16">
        <f>(P18-R18)/R18</f>
        <v>6.5117154417991902E-2</v>
      </c>
      <c r="R18" s="7">
        <v>10627</v>
      </c>
    </row>
    <row r="19" spans="1:19" x14ac:dyDescent="0.35">
      <c r="A19" t="s">
        <v>9</v>
      </c>
      <c r="B19" s="7">
        <v>59256</v>
      </c>
      <c r="C19" s="16">
        <f t="shared" ref="C19:E19" si="23">(B19-D19)/D19</f>
        <v>5.721779157522882E-2</v>
      </c>
      <c r="D19" s="7">
        <v>56049</v>
      </c>
      <c r="E19" s="16">
        <f t="shared" si="23"/>
        <v>-6.2882461126901851E-2</v>
      </c>
      <c r="F19" s="8">
        <v>59810</v>
      </c>
      <c r="G19" s="16">
        <f t="shared" ref="G19" si="24">(F19-H19)/H19</f>
        <v>0.16830097277024653</v>
      </c>
      <c r="H19" s="8">
        <v>51194</v>
      </c>
      <c r="I19" s="16">
        <f t="shared" si="19"/>
        <v>-0.15680073788582535</v>
      </c>
      <c r="J19" s="7">
        <v>60714</v>
      </c>
      <c r="K19" s="16">
        <f t="shared" si="20"/>
        <v>0.20459505575175588</v>
      </c>
      <c r="L19" s="7">
        <v>50402</v>
      </c>
      <c r="M19" s="16">
        <f t="shared" si="21"/>
        <v>-0.28606031417765626</v>
      </c>
      <c r="N19" s="7">
        <v>70597</v>
      </c>
      <c r="O19" s="16">
        <f t="shared" si="22"/>
        <v>-0.29193412501002969</v>
      </c>
      <c r="P19" s="7">
        <v>99704</v>
      </c>
      <c r="Q19" s="16">
        <f t="shared" ref="Q19" si="25">(P19-R19)/R19</f>
        <v>0.10344522283829698</v>
      </c>
      <c r="R19" s="7">
        <v>90357</v>
      </c>
    </row>
    <row r="20" spans="1:19" x14ac:dyDescent="0.35">
      <c r="A20" s="4" t="s">
        <v>10</v>
      </c>
      <c r="B20" s="6">
        <v>75408</v>
      </c>
      <c r="C20" s="17">
        <f t="shared" ref="C20:E20" si="26">(B20-D20)/D20</f>
        <v>-0.30023570460830351</v>
      </c>
      <c r="D20" s="6">
        <f>D18+D19</f>
        <v>107762</v>
      </c>
      <c r="E20" s="17">
        <f t="shared" si="26"/>
        <v>9.8312201883484857E-2</v>
      </c>
      <c r="F20" s="6">
        <f>F18+F19</f>
        <v>98116</v>
      </c>
      <c r="G20" s="17">
        <f t="shared" ref="G20" si="27">(F20-H20)/H20</f>
        <v>0.16084760000473255</v>
      </c>
      <c r="H20" s="6">
        <f>H18+H19</f>
        <v>84521</v>
      </c>
      <c r="I20" s="17">
        <f t="shared" ref="I20" si="28">(H20-J20)/J20</f>
        <v>-5.0500294290759268E-3</v>
      </c>
      <c r="J20" s="6">
        <f>J18+J19</f>
        <v>84950</v>
      </c>
      <c r="K20" s="17">
        <f t="shared" ref="K20" si="29">(J20-L20)/L20</f>
        <v>1.5759517887889804E-2</v>
      </c>
      <c r="L20" s="6">
        <f>L18+L19</f>
        <v>83632</v>
      </c>
      <c r="M20" s="17">
        <f t="shared" ref="M20" si="30">(L20-N20)/N20</f>
        <v>-1.8011882676185333E-2</v>
      </c>
      <c r="N20" s="6">
        <f>N18+N19</f>
        <v>85166</v>
      </c>
      <c r="O20" s="17">
        <f t="shared" ref="O20:Q20" si="31">(N20-P20)/P20</f>
        <v>-0.2328976878664781</v>
      </c>
      <c r="P20" s="6">
        <f>P18+P19</f>
        <v>111023</v>
      </c>
      <c r="Q20" s="17">
        <f t="shared" si="31"/>
        <v>9.9411788006020754E-2</v>
      </c>
      <c r="R20" s="6">
        <f>R18+R19</f>
        <v>100984</v>
      </c>
      <c r="S20" s="6"/>
    </row>
  </sheetData>
  <mergeCells count="1">
    <mergeCell ref="A2:R2"/>
  </mergeCells>
  <pageMargins left="0.7" right="0.7" top="0.75" bottom="0.75" header="0.3" footer="0.3"/>
  <pageSetup orientation="portrait" horizontalDpi="4294967295" verticalDpi="4294967295" r:id="rId1"/>
  <ignoredErrors>
    <ignoredError sqref="E8 E14:E17 E19:E20 I20 Q20 K20 M20 O20 Q14 O14 M14 K14 G14 P18:R18 P19:R19 F19:H19 H18 G20 F13:H13 F15:R17 F9:R11 F8:S8 F12:S12 S9:S11 I19:O19 S15:S17 F14 J13:S13 F20 H20 F18:G18 I18:O18 S19 S18 H14:I14 J14 L14 N14 P14 R14:S14 P20 N20 L20 R20:S20 J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Airport Traffic</vt:lpstr>
      <vt:lpstr>Passenger Movement</vt:lpstr>
      <vt:lpstr>% Change Passenger Movement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Nayol Smith</dc:creator>
  <cp:lastModifiedBy>Kamara Henry</cp:lastModifiedBy>
  <dcterms:created xsi:type="dcterms:W3CDTF">2016-10-20T16:33:22Z</dcterms:created>
  <dcterms:modified xsi:type="dcterms:W3CDTF">2020-10-14T19:00:11Z</dcterms:modified>
</cp:coreProperties>
</file>